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" windowWidth="20100" windowHeight="9276"/>
  </bookViews>
  <sheets>
    <sheet name="Tab. RF.1S.1.3.1" sheetId="1" r:id="rId1"/>
    <sheet name="Tab. RF.IS1.3.2" sheetId="2" r:id="rId2"/>
    <sheet name="Dati ISTAT 16 senza IncMort" sheetId="3" state="hidden" r:id="rId3"/>
    <sheet name="2016 da spss" sheetId="4" state="hidden" r:id="rId4"/>
  </sheets>
  <calcPr calcId="145621"/>
</workbook>
</file>

<file path=xl/calcChain.xml><?xml version="1.0" encoding="utf-8"?>
<calcChain xmlns="http://schemas.openxmlformats.org/spreadsheetml/2006/main">
  <c r="R18" i="1" l="1"/>
  <c r="R16" i="1"/>
  <c r="R14" i="1"/>
  <c r="R12" i="1"/>
  <c r="R10" i="1"/>
  <c r="R8" i="1"/>
  <c r="R6" i="1"/>
  <c r="R63" i="2" l="1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59" i="2"/>
  <c r="R58" i="2"/>
  <c r="R57" i="2"/>
  <c r="R56" i="2"/>
  <c r="R55" i="2"/>
  <c r="R54" i="2"/>
  <c r="R53" i="2"/>
  <c r="R52" i="2"/>
  <c r="R51" i="2"/>
  <c r="R50" i="2"/>
  <c r="R49" i="2"/>
  <c r="R48" i="2"/>
  <c r="R47" i="2"/>
  <c r="R46" i="2"/>
  <c r="R45" i="2"/>
  <c r="R44" i="2"/>
  <c r="R39" i="2"/>
  <c r="R40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25" i="2"/>
  <c r="R20" i="2"/>
  <c r="R19" i="2"/>
  <c r="R18" i="2"/>
  <c r="R17" i="2"/>
  <c r="R16" i="2"/>
  <c r="S16" i="2" s="1"/>
  <c r="R15" i="2"/>
  <c r="R14" i="2"/>
  <c r="R13" i="2"/>
  <c r="R12" i="2"/>
  <c r="R11" i="2"/>
  <c r="R10" i="2"/>
  <c r="S10" i="2" s="1"/>
  <c r="R9" i="2"/>
  <c r="S67" i="2" s="1"/>
  <c r="R8" i="2"/>
  <c r="R7" i="2"/>
  <c r="R6" i="2"/>
  <c r="R5" i="2"/>
  <c r="S78" i="2"/>
  <c r="S77" i="2"/>
  <c r="S76" i="2"/>
  <c r="S75" i="2"/>
  <c r="S73" i="2"/>
  <c r="S72" i="2"/>
  <c r="S71" i="2"/>
  <c r="S70" i="2"/>
  <c r="S69" i="2"/>
  <c r="S68" i="2"/>
  <c r="S66" i="2"/>
  <c r="S65" i="2"/>
  <c r="S64" i="2"/>
  <c r="S63" i="2"/>
  <c r="S20" i="2"/>
  <c r="S19" i="2"/>
  <c r="S18" i="2"/>
  <c r="S17" i="2"/>
  <c r="S15" i="2"/>
  <c r="S14" i="2"/>
  <c r="S53" i="2" s="1"/>
  <c r="S13" i="2"/>
  <c r="S12" i="2"/>
  <c r="S11" i="2"/>
  <c r="S9" i="2"/>
  <c r="S48" i="2" s="1"/>
  <c r="S8" i="2"/>
  <c r="S7" i="2"/>
  <c r="S6" i="2"/>
  <c r="S45" i="2" s="1"/>
  <c r="S5" i="2"/>
  <c r="S44" i="2" s="1"/>
  <c r="R26" i="1"/>
  <c r="R31" i="1"/>
  <c r="R20" i="1"/>
  <c r="R51" i="1" s="1"/>
  <c r="R17" i="1"/>
  <c r="R75" i="1" s="1"/>
  <c r="R15" i="1"/>
  <c r="R13" i="1"/>
  <c r="R71" i="1" s="1"/>
  <c r="R11" i="1"/>
  <c r="R9" i="1"/>
  <c r="S67" i="1" s="1"/>
  <c r="R7" i="1"/>
  <c r="R5" i="1"/>
  <c r="S63" i="1" s="1"/>
  <c r="S76" i="1"/>
  <c r="S74" i="1"/>
  <c r="S73" i="1"/>
  <c r="S72" i="1"/>
  <c r="S70" i="1"/>
  <c r="S69" i="1"/>
  <c r="S68" i="1"/>
  <c r="S66" i="1"/>
  <c r="S65" i="1"/>
  <c r="S64" i="1"/>
  <c r="R64" i="1"/>
  <c r="R65" i="1"/>
  <c r="R66" i="1"/>
  <c r="R68" i="1"/>
  <c r="R69" i="1"/>
  <c r="R70" i="1"/>
  <c r="R72" i="1"/>
  <c r="R73" i="1"/>
  <c r="R74" i="1"/>
  <c r="R76" i="1"/>
  <c r="S6" i="1"/>
  <c r="S8" i="1"/>
  <c r="R28" i="1" s="1"/>
  <c r="S10" i="1"/>
  <c r="R30" i="1" s="1"/>
  <c r="S11" i="1"/>
  <c r="S12" i="1"/>
  <c r="R32" i="1" s="1"/>
  <c r="S14" i="1"/>
  <c r="R34" i="1" s="1"/>
  <c r="S16" i="1"/>
  <c r="R36" i="1" s="1"/>
  <c r="S18" i="1"/>
  <c r="R38" i="1" s="1"/>
  <c r="S5" i="1"/>
  <c r="R57" i="1" l="1"/>
  <c r="R47" i="1"/>
  <c r="S50" i="2"/>
  <c r="S54" i="2"/>
  <c r="S49" i="2"/>
  <c r="S46" i="2"/>
  <c r="S51" i="2"/>
  <c r="S56" i="2"/>
  <c r="S47" i="2"/>
  <c r="S52" i="2"/>
  <c r="S57" i="2"/>
  <c r="S55" i="2"/>
  <c r="S74" i="2"/>
  <c r="S7" i="1"/>
  <c r="R27" i="1" s="1"/>
  <c r="R63" i="1"/>
  <c r="S71" i="1"/>
  <c r="R25" i="1"/>
  <c r="R33" i="1"/>
  <c r="R29" i="1"/>
  <c r="R19" i="1"/>
  <c r="S13" i="1"/>
  <c r="S15" i="1"/>
  <c r="R35" i="1" s="1"/>
  <c r="R49" i="1"/>
  <c r="R53" i="1"/>
  <c r="R59" i="1"/>
  <c r="S78" i="1"/>
  <c r="R45" i="1"/>
  <c r="R55" i="1"/>
  <c r="S75" i="1"/>
  <c r="S17" i="1"/>
  <c r="R37" i="1" s="1"/>
  <c r="R67" i="1"/>
  <c r="S9" i="1"/>
  <c r="S77" i="1" l="1"/>
  <c r="R50" i="1"/>
  <c r="R58" i="1"/>
  <c r="R48" i="1"/>
  <c r="R52" i="1"/>
  <c r="R54" i="1"/>
  <c r="R56" i="1"/>
  <c r="R46" i="1"/>
  <c r="R44" i="1"/>
  <c r="Q64" i="2"/>
  <c r="P63" i="2"/>
  <c r="C44" i="2"/>
  <c r="D44" i="2"/>
  <c r="E44" i="2"/>
  <c r="F44" i="2"/>
  <c r="G44" i="2"/>
  <c r="H44" i="2"/>
  <c r="I44" i="2"/>
  <c r="J44" i="2"/>
  <c r="K44" i="2"/>
  <c r="L44" i="2"/>
  <c r="M44" i="2"/>
  <c r="N44" i="2"/>
  <c r="O44" i="2"/>
  <c r="P44" i="2"/>
  <c r="C45" i="2"/>
  <c r="D45" i="2"/>
  <c r="E45" i="2"/>
  <c r="F45" i="2"/>
  <c r="G45" i="2"/>
  <c r="H45" i="2"/>
  <c r="I45" i="2"/>
  <c r="J45" i="2"/>
  <c r="K45" i="2"/>
  <c r="L45" i="2"/>
  <c r="M45" i="2"/>
  <c r="N45" i="2"/>
  <c r="O45" i="2"/>
  <c r="P45" i="2"/>
  <c r="C46" i="2"/>
  <c r="D46" i="2"/>
  <c r="E46" i="2"/>
  <c r="F46" i="2"/>
  <c r="G46" i="2"/>
  <c r="H46" i="2"/>
  <c r="I46" i="2"/>
  <c r="J46" i="2"/>
  <c r="K46" i="2"/>
  <c r="L46" i="2"/>
  <c r="M46" i="2"/>
  <c r="N46" i="2"/>
  <c r="O46" i="2"/>
  <c r="P46" i="2"/>
  <c r="C47" i="2"/>
  <c r="D47" i="2"/>
  <c r="E47" i="2"/>
  <c r="F47" i="2"/>
  <c r="G47" i="2"/>
  <c r="H47" i="2"/>
  <c r="I47" i="2"/>
  <c r="J47" i="2"/>
  <c r="K47" i="2"/>
  <c r="L47" i="2"/>
  <c r="M47" i="2"/>
  <c r="N47" i="2"/>
  <c r="O47" i="2"/>
  <c r="P47" i="2"/>
  <c r="C48" i="2"/>
  <c r="D48" i="2"/>
  <c r="E48" i="2"/>
  <c r="F48" i="2"/>
  <c r="G48" i="2"/>
  <c r="H48" i="2"/>
  <c r="I48" i="2"/>
  <c r="J48" i="2"/>
  <c r="K48" i="2"/>
  <c r="L48" i="2"/>
  <c r="M48" i="2"/>
  <c r="N48" i="2"/>
  <c r="O48" i="2"/>
  <c r="P48" i="2"/>
  <c r="C49" i="2"/>
  <c r="D49" i="2"/>
  <c r="E49" i="2"/>
  <c r="F49" i="2"/>
  <c r="G49" i="2"/>
  <c r="H49" i="2"/>
  <c r="I49" i="2"/>
  <c r="J49" i="2"/>
  <c r="K49" i="2"/>
  <c r="L49" i="2"/>
  <c r="M49" i="2"/>
  <c r="N49" i="2"/>
  <c r="O49" i="2"/>
  <c r="P49" i="2"/>
  <c r="C50" i="2"/>
  <c r="D50" i="2"/>
  <c r="E50" i="2"/>
  <c r="F50" i="2"/>
  <c r="G50" i="2"/>
  <c r="H50" i="2"/>
  <c r="I50" i="2"/>
  <c r="J50" i="2"/>
  <c r="K50" i="2"/>
  <c r="L50" i="2"/>
  <c r="M50" i="2"/>
  <c r="N50" i="2"/>
  <c r="O50" i="2"/>
  <c r="P50" i="2"/>
  <c r="C51" i="2"/>
  <c r="D51" i="2"/>
  <c r="E51" i="2"/>
  <c r="F51" i="2"/>
  <c r="G51" i="2"/>
  <c r="H51" i="2"/>
  <c r="I51" i="2"/>
  <c r="J51" i="2"/>
  <c r="K51" i="2"/>
  <c r="L51" i="2"/>
  <c r="M51" i="2"/>
  <c r="N51" i="2"/>
  <c r="O51" i="2"/>
  <c r="P51" i="2"/>
  <c r="C52" i="2"/>
  <c r="D52" i="2"/>
  <c r="E52" i="2"/>
  <c r="F52" i="2"/>
  <c r="G52" i="2"/>
  <c r="H52" i="2"/>
  <c r="I52" i="2"/>
  <c r="J52" i="2"/>
  <c r="K52" i="2"/>
  <c r="L52" i="2"/>
  <c r="M52" i="2"/>
  <c r="N52" i="2"/>
  <c r="O52" i="2"/>
  <c r="P52" i="2"/>
  <c r="C53" i="2"/>
  <c r="D53" i="2"/>
  <c r="E53" i="2"/>
  <c r="F53" i="2"/>
  <c r="G53" i="2"/>
  <c r="H53" i="2"/>
  <c r="I53" i="2"/>
  <c r="J53" i="2"/>
  <c r="K53" i="2"/>
  <c r="L53" i="2"/>
  <c r="M53" i="2"/>
  <c r="N53" i="2"/>
  <c r="O53" i="2"/>
  <c r="P53" i="2"/>
  <c r="C54" i="2"/>
  <c r="D54" i="2"/>
  <c r="E54" i="2"/>
  <c r="F54" i="2"/>
  <c r="G54" i="2"/>
  <c r="H54" i="2"/>
  <c r="I54" i="2"/>
  <c r="J54" i="2"/>
  <c r="K54" i="2"/>
  <c r="L54" i="2"/>
  <c r="M54" i="2"/>
  <c r="N54" i="2"/>
  <c r="O54" i="2"/>
  <c r="P54" i="2"/>
  <c r="C55" i="2"/>
  <c r="D55" i="2"/>
  <c r="E55" i="2"/>
  <c r="F55" i="2"/>
  <c r="G55" i="2"/>
  <c r="H55" i="2"/>
  <c r="I55" i="2"/>
  <c r="J55" i="2"/>
  <c r="K55" i="2"/>
  <c r="L55" i="2"/>
  <c r="M55" i="2"/>
  <c r="N55" i="2"/>
  <c r="O55" i="2"/>
  <c r="P55" i="2"/>
  <c r="C56" i="2"/>
  <c r="D56" i="2"/>
  <c r="E56" i="2"/>
  <c r="F56" i="2"/>
  <c r="G56" i="2"/>
  <c r="H56" i="2"/>
  <c r="I56" i="2"/>
  <c r="J56" i="2"/>
  <c r="K56" i="2"/>
  <c r="L56" i="2"/>
  <c r="M56" i="2"/>
  <c r="N56" i="2"/>
  <c r="O56" i="2"/>
  <c r="P56" i="2"/>
  <c r="C57" i="2"/>
  <c r="D57" i="2"/>
  <c r="E57" i="2"/>
  <c r="F57" i="2"/>
  <c r="G57" i="2"/>
  <c r="H57" i="2"/>
  <c r="I57" i="2"/>
  <c r="J57" i="2"/>
  <c r="K57" i="2"/>
  <c r="L57" i="2"/>
  <c r="M57" i="2"/>
  <c r="N57" i="2"/>
  <c r="O57" i="2"/>
  <c r="P57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20" i="2" l="1"/>
  <c r="Q19" i="2"/>
  <c r="Q76" i="1"/>
  <c r="Q75" i="1"/>
  <c r="Q73" i="1"/>
  <c r="Q72" i="1"/>
  <c r="Q71" i="1"/>
  <c r="Q70" i="1"/>
  <c r="Q69" i="1"/>
  <c r="Q68" i="1"/>
  <c r="Q67" i="1"/>
  <c r="Q66" i="1"/>
  <c r="Q65" i="1"/>
  <c r="Q64" i="1"/>
  <c r="Q63" i="1"/>
  <c r="Q57" i="1"/>
  <c r="Q27" i="1"/>
  <c r="Q28" i="1"/>
  <c r="Q29" i="1"/>
  <c r="Q30" i="1"/>
  <c r="Q31" i="1"/>
  <c r="Q32" i="1"/>
  <c r="Q33" i="1"/>
  <c r="Q34" i="1"/>
  <c r="Q35" i="1"/>
  <c r="Q36" i="1"/>
  <c r="Q37" i="1"/>
  <c r="Q38" i="1"/>
  <c r="Q26" i="1"/>
  <c r="Q25" i="1"/>
  <c r="Q20" i="1"/>
  <c r="Q19" i="1"/>
  <c r="S19" i="1" l="1"/>
  <c r="D39" i="1" s="1"/>
  <c r="R77" i="1"/>
  <c r="Q44" i="1"/>
  <c r="Q48" i="1"/>
  <c r="Q52" i="1"/>
  <c r="S20" i="1"/>
  <c r="R78" i="1"/>
  <c r="Q45" i="1"/>
  <c r="Q49" i="1"/>
  <c r="Q53" i="1"/>
  <c r="Q46" i="1"/>
  <c r="Q50" i="1"/>
  <c r="Q54" i="1"/>
  <c r="Q47" i="1"/>
  <c r="Q51" i="1"/>
  <c r="Q56" i="1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63" i="2"/>
  <c r="Q59" i="2"/>
  <c r="Q58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C40" i="2"/>
  <c r="S40" i="2" s="1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C39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C38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S36" i="2" s="1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S32" i="2" s="1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S28" i="2" s="1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Q74" i="1"/>
  <c r="Q77" i="1"/>
  <c r="Q78" i="1"/>
  <c r="C26" i="1"/>
  <c r="C27" i="1"/>
  <c r="C28" i="1"/>
  <c r="D29" i="1"/>
  <c r="D30" i="1"/>
  <c r="C31" i="1"/>
  <c r="C32" i="1"/>
  <c r="D33" i="1"/>
  <c r="D34" i="1"/>
  <c r="C35" i="1"/>
  <c r="C36" i="1"/>
  <c r="D37" i="1"/>
  <c r="C38" i="1"/>
  <c r="C40" i="1"/>
  <c r="P25" i="1"/>
  <c r="Q59" i="1"/>
  <c r="Q58" i="1"/>
  <c r="Q55" i="1"/>
  <c r="S27" i="2" l="1"/>
  <c r="S31" i="2"/>
  <c r="S35" i="2"/>
  <c r="S39" i="2"/>
  <c r="S30" i="2"/>
  <c r="S34" i="2"/>
  <c r="S38" i="2"/>
  <c r="S26" i="2"/>
  <c r="S25" i="2"/>
  <c r="S29" i="2"/>
  <c r="S33" i="2"/>
  <c r="S37" i="2"/>
  <c r="R40" i="1"/>
  <c r="S57" i="1"/>
  <c r="S49" i="1"/>
  <c r="S55" i="1"/>
  <c r="S47" i="1"/>
  <c r="S53" i="1"/>
  <c r="S45" i="1"/>
  <c r="S51" i="1"/>
  <c r="R39" i="1"/>
  <c r="S54" i="1"/>
  <c r="S46" i="1"/>
  <c r="S52" i="1"/>
  <c r="S44" i="1"/>
  <c r="S50" i="1"/>
  <c r="S56" i="1"/>
  <c r="S48" i="1"/>
  <c r="P40" i="1"/>
  <c r="N40" i="1"/>
  <c r="L40" i="1"/>
  <c r="J40" i="1"/>
  <c r="H40" i="1"/>
  <c r="F40" i="1"/>
  <c r="D40" i="1"/>
  <c r="Q39" i="1"/>
  <c r="O39" i="1"/>
  <c r="M39" i="1"/>
  <c r="K39" i="1"/>
  <c r="I39" i="1"/>
  <c r="G39" i="1"/>
  <c r="E39" i="1"/>
  <c r="C39" i="1"/>
  <c r="P38" i="1"/>
  <c r="N38" i="1"/>
  <c r="L38" i="1"/>
  <c r="J38" i="1"/>
  <c r="H38" i="1"/>
  <c r="F38" i="1"/>
  <c r="D38" i="1"/>
  <c r="O37" i="1"/>
  <c r="M37" i="1"/>
  <c r="K37" i="1"/>
  <c r="I37" i="1"/>
  <c r="G37" i="1"/>
  <c r="E37" i="1"/>
  <c r="C37" i="1"/>
  <c r="P36" i="1"/>
  <c r="N36" i="1"/>
  <c r="L36" i="1"/>
  <c r="J36" i="1"/>
  <c r="H36" i="1"/>
  <c r="F36" i="1"/>
  <c r="D36" i="1"/>
  <c r="M34" i="1"/>
  <c r="I34" i="1"/>
  <c r="E34" i="1"/>
  <c r="M33" i="1"/>
  <c r="I33" i="1"/>
  <c r="E33" i="1"/>
  <c r="M30" i="1"/>
  <c r="I30" i="1"/>
  <c r="E30" i="1"/>
  <c r="M29" i="1"/>
  <c r="I29" i="1"/>
  <c r="E29" i="1"/>
  <c r="Q40" i="1"/>
  <c r="O40" i="1"/>
  <c r="M40" i="1"/>
  <c r="K40" i="1"/>
  <c r="I40" i="1"/>
  <c r="G40" i="1"/>
  <c r="E40" i="1"/>
  <c r="P39" i="1"/>
  <c r="N39" i="1"/>
  <c r="L39" i="1"/>
  <c r="J39" i="1"/>
  <c r="H39" i="1"/>
  <c r="F39" i="1"/>
  <c r="O38" i="1"/>
  <c r="M38" i="1"/>
  <c r="K38" i="1"/>
  <c r="I38" i="1"/>
  <c r="G38" i="1"/>
  <c r="E38" i="1"/>
  <c r="P37" i="1"/>
  <c r="N37" i="1"/>
  <c r="L37" i="1"/>
  <c r="J37" i="1"/>
  <c r="H37" i="1"/>
  <c r="F37" i="1"/>
  <c r="O36" i="1"/>
  <c r="M36" i="1"/>
  <c r="K36" i="1"/>
  <c r="I36" i="1"/>
  <c r="G36" i="1"/>
  <c r="E36" i="1"/>
  <c r="O34" i="1"/>
  <c r="K34" i="1"/>
  <c r="G34" i="1"/>
  <c r="C34" i="1"/>
  <c r="O33" i="1"/>
  <c r="K33" i="1"/>
  <c r="G33" i="1"/>
  <c r="C33" i="1"/>
  <c r="O30" i="1"/>
  <c r="K30" i="1"/>
  <c r="G30" i="1"/>
  <c r="C30" i="1"/>
  <c r="O29" i="1"/>
  <c r="K29" i="1"/>
  <c r="G29" i="1"/>
  <c r="C29" i="1"/>
  <c r="N35" i="1"/>
  <c r="H35" i="1"/>
  <c r="D35" i="1"/>
  <c r="P35" i="1"/>
  <c r="L35" i="1"/>
  <c r="J35" i="1"/>
  <c r="F35" i="1"/>
  <c r="O35" i="1"/>
  <c r="M35" i="1"/>
  <c r="K35" i="1"/>
  <c r="I35" i="1"/>
  <c r="G35" i="1"/>
  <c r="E35" i="1"/>
  <c r="P34" i="1"/>
  <c r="N34" i="1"/>
  <c r="L34" i="1"/>
  <c r="J34" i="1"/>
  <c r="H34" i="1"/>
  <c r="F34" i="1"/>
  <c r="P33" i="1"/>
  <c r="N33" i="1"/>
  <c r="L33" i="1"/>
  <c r="J33" i="1"/>
  <c r="H33" i="1"/>
  <c r="F33" i="1"/>
  <c r="P32" i="1"/>
  <c r="N32" i="1"/>
  <c r="L32" i="1"/>
  <c r="J32" i="1"/>
  <c r="H32" i="1"/>
  <c r="F32" i="1"/>
  <c r="D32" i="1"/>
  <c r="S32" i="1" s="1"/>
  <c r="O32" i="1"/>
  <c r="M32" i="1"/>
  <c r="K32" i="1"/>
  <c r="I32" i="1"/>
  <c r="G32" i="1"/>
  <c r="E32" i="1"/>
  <c r="P31" i="1"/>
  <c r="N31" i="1"/>
  <c r="L31" i="1"/>
  <c r="J31" i="1"/>
  <c r="H31" i="1"/>
  <c r="F31" i="1"/>
  <c r="D31" i="1"/>
  <c r="O31" i="1"/>
  <c r="M31" i="1"/>
  <c r="K31" i="1"/>
  <c r="I31" i="1"/>
  <c r="G31" i="1"/>
  <c r="E31" i="1"/>
  <c r="P30" i="1"/>
  <c r="N30" i="1"/>
  <c r="L30" i="1"/>
  <c r="J30" i="1"/>
  <c r="H30" i="1"/>
  <c r="F30" i="1"/>
  <c r="P29" i="1"/>
  <c r="N29" i="1"/>
  <c r="L29" i="1"/>
  <c r="J29" i="1"/>
  <c r="H29" i="1"/>
  <c r="F29" i="1"/>
  <c r="F28" i="1"/>
  <c r="P28" i="1"/>
  <c r="N28" i="1"/>
  <c r="L28" i="1"/>
  <c r="J28" i="1"/>
  <c r="H28" i="1"/>
  <c r="D28" i="1"/>
  <c r="O28" i="1"/>
  <c r="M28" i="1"/>
  <c r="K28" i="1"/>
  <c r="I28" i="1"/>
  <c r="G28" i="1"/>
  <c r="E28" i="1"/>
  <c r="P27" i="1"/>
  <c r="N27" i="1"/>
  <c r="L27" i="1"/>
  <c r="J27" i="1"/>
  <c r="H27" i="1"/>
  <c r="F27" i="1"/>
  <c r="D27" i="1"/>
  <c r="O27" i="1"/>
  <c r="M27" i="1"/>
  <c r="K27" i="1"/>
  <c r="I27" i="1"/>
  <c r="G27" i="1"/>
  <c r="E27" i="1"/>
  <c r="P26" i="1"/>
  <c r="N26" i="1"/>
  <c r="L26" i="1"/>
  <c r="J26" i="1"/>
  <c r="H26" i="1"/>
  <c r="F26" i="1"/>
  <c r="D26" i="1"/>
  <c r="S26" i="1" s="1"/>
  <c r="O26" i="1"/>
  <c r="M26" i="1"/>
  <c r="K26" i="1"/>
  <c r="I26" i="1"/>
  <c r="G26" i="1"/>
  <c r="E26" i="1"/>
  <c r="E25" i="1"/>
  <c r="C25" i="1"/>
  <c r="G25" i="1"/>
  <c r="I25" i="1"/>
  <c r="K25" i="1"/>
  <c r="M25" i="1"/>
  <c r="O25" i="1"/>
  <c r="D25" i="1"/>
  <c r="F25" i="1"/>
  <c r="H25" i="1"/>
  <c r="J25" i="1"/>
  <c r="L25" i="1"/>
  <c r="N25" i="1"/>
  <c r="S38" i="1" l="1"/>
  <c r="S36" i="1"/>
  <c r="S28" i="1"/>
  <c r="S30" i="1"/>
  <c r="S34" i="1"/>
  <c r="S40" i="1"/>
  <c r="S27" i="1"/>
  <c r="S35" i="1"/>
  <c r="S31" i="1"/>
  <c r="S39" i="1"/>
  <c r="S37" i="1"/>
  <c r="S33" i="1"/>
  <c r="S29" i="1"/>
  <c r="S25" i="1"/>
</calcChain>
</file>

<file path=xl/sharedStrings.xml><?xml version="1.0" encoding="utf-8"?>
<sst xmlns="http://schemas.openxmlformats.org/spreadsheetml/2006/main" count="394" uniqueCount="106">
  <si>
    <r>
      <t>a)</t>
    </r>
    <r>
      <rPr>
        <i/>
        <sz val="7"/>
        <color theme="1"/>
        <rFont val="Times New Roman"/>
        <family val="1"/>
      </rPr>
      <t xml:space="preserve">       </t>
    </r>
    <r>
      <rPr>
        <i/>
        <sz val="12"/>
        <color theme="1"/>
        <rFont val="Times New Roman"/>
        <family val="1"/>
      </rPr>
      <t>Valori assoluti</t>
    </r>
  </si>
  <si>
    <t>Giorno</t>
  </si>
  <si>
    <t>Lunedì</t>
  </si>
  <si>
    <t>n° incidenti</t>
  </si>
  <si>
    <t>n° inc.mortali</t>
  </si>
  <si>
    <t>Martedì</t>
  </si>
  <si>
    <t>Mercoledì</t>
  </si>
  <si>
    <t>Giovedì</t>
  </si>
  <si>
    <t>Venerdì</t>
  </si>
  <si>
    <t>Sabato</t>
  </si>
  <si>
    <t>Domenica</t>
  </si>
  <si>
    <t>Totale</t>
  </si>
  <si>
    <r>
      <t>b)</t>
    </r>
    <r>
      <rPr>
        <i/>
        <sz val="7"/>
        <color theme="1"/>
        <rFont val="Times New Roman"/>
        <family val="1"/>
      </rPr>
      <t xml:space="preserve">       </t>
    </r>
    <r>
      <rPr>
        <i/>
        <sz val="12"/>
        <color theme="1"/>
        <rFont val="Times New Roman"/>
        <family val="1"/>
      </rPr>
      <t>Composizione percentuale per anno</t>
    </r>
  </si>
  <si>
    <r>
      <t>c)</t>
    </r>
    <r>
      <rPr>
        <i/>
        <sz val="7"/>
        <color theme="1"/>
        <rFont val="Times New Roman"/>
        <family val="1"/>
      </rPr>
      <t xml:space="preserve">       </t>
    </r>
    <r>
      <rPr>
        <i/>
        <sz val="12"/>
        <color theme="1"/>
        <rFont val="Times New Roman"/>
        <family val="1"/>
      </rPr>
      <t>Composizione percentuale per giorno</t>
    </r>
  </si>
  <si>
    <r>
      <t>d)</t>
    </r>
    <r>
      <rPr>
        <i/>
        <sz val="7"/>
        <color theme="1"/>
        <rFont val="Times New Roman"/>
        <family val="1"/>
      </rPr>
      <t xml:space="preserve">       </t>
    </r>
    <r>
      <rPr>
        <i/>
        <sz val="12"/>
        <color theme="1"/>
        <rFont val="Times New Roman"/>
        <family val="1"/>
      </rPr>
      <t>Variazioni annuali e di periodo - Valori percentuali</t>
    </r>
  </si>
  <si>
    <t>2002/01</t>
  </si>
  <si>
    <t>2003/02</t>
  </si>
  <si>
    <t>2004/03</t>
  </si>
  <si>
    <t>2005/04</t>
  </si>
  <si>
    <t>2006/05</t>
  </si>
  <si>
    <t>2007/06</t>
  </si>
  <si>
    <t>2008/07</t>
  </si>
  <si>
    <t>2009/08</t>
  </si>
  <si>
    <t>2010/09</t>
  </si>
  <si>
    <t>2011/10</t>
  </si>
  <si>
    <t>2012/11</t>
  </si>
  <si>
    <t>2013/12</t>
  </si>
  <si>
    <t>2014/13</t>
  </si>
  <si>
    <r>
      <t>Fonte:</t>
    </r>
    <r>
      <rPr>
        <sz val="9"/>
        <color theme="1"/>
        <rFont val="Times New Roman"/>
        <family val="1"/>
      </rPr>
      <t xml:space="preserve"> elaborazione Ministero delle Infrastrutture e dei Trasporti su dati ISTAT.</t>
    </r>
  </si>
  <si>
    <r>
      <t>a)</t>
    </r>
    <r>
      <rPr>
        <i/>
        <sz val="7"/>
        <color theme="1"/>
        <rFont val="Times New Roman"/>
        <family val="1"/>
      </rPr>
      <t xml:space="preserve">   </t>
    </r>
    <r>
      <rPr>
        <i/>
        <sz val="12"/>
        <color theme="1"/>
        <rFont val="Times New Roman"/>
        <family val="1"/>
      </rPr>
      <t>Valori assoluti</t>
    </r>
  </si>
  <si>
    <t>morti</t>
  </si>
  <si>
    <t>feriti</t>
  </si>
  <si>
    <t xml:space="preserve">Giorno </t>
  </si>
  <si>
    <t>Giorno settimana</t>
  </si>
  <si>
    <r>
      <t>d)</t>
    </r>
    <r>
      <rPr>
        <i/>
        <sz val="7"/>
        <color theme="1"/>
        <rFont val="Times New Roman"/>
        <family val="1"/>
      </rPr>
      <t xml:space="preserve">   </t>
    </r>
    <r>
      <rPr>
        <i/>
        <sz val="12"/>
        <color theme="1"/>
        <rFont val="Times New Roman"/>
        <family val="1"/>
      </rPr>
      <t>Variazioni annuali e di periodo - Valori percentuali</t>
    </r>
  </si>
  <si>
    <t>2015/2014</t>
  </si>
  <si>
    <t>2015/14</t>
  </si>
  <si>
    <t xml:space="preserve"> </t>
  </si>
  <si>
    <t>Frequenza</t>
  </si>
  <si>
    <t>Percentuale</t>
  </si>
  <si>
    <t>Percentuale valida</t>
  </si>
  <si>
    <t>Percentuale cumulata</t>
  </si>
  <si>
    <t>Validi</t>
  </si>
  <si>
    <t>Incidenti - Giorno della settimana</t>
  </si>
  <si>
    <t>Incidentoi mortali Giorno della settimana</t>
  </si>
  <si>
    <t>Morti Giorno della settimana</t>
  </si>
  <si>
    <t>feriti Giorno della settimana</t>
  </si>
  <si>
    <t>Tavola 1.4 - Incidenti stradali, morti e feriti per mese, giorno della settimana, tipo e ora del giorno - Anni 2016</t>
  </si>
  <si>
    <t>MESI                                                                                              GIORNI DELLA SETTIMANA                                      TIPO DI GIORNO                                  ORE DEL GIORNO</t>
  </si>
  <si>
    <t>2016</t>
  </si>
  <si>
    <t>2015</t>
  </si>
  <si>
    <t>Incidenti</t>
  </si>
  <si>
    <t>Morti</t>
  </si>
  <si>
    <t>Feriti</t>
  </si>
  <si>
    <t>MESE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</si>
  <si>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</si>
  <si>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</si>
  <si>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</si>
  <si>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</si>
  <si>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</si>
  <si>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</si>
  <si>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</si>
  <si>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</si>
  <si>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</si>
  <si>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</si>
  <si>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</si>
  <si>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</si>
  <si>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</si>
  <si>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GIORNO DELLA SETTIMANA</t>
  </si>
  <si>
    <t>TIPO DI GIORNO (a)</t>
  </si>
  <si>
    <t>Festivi</t>
  </si>
  <si>
    <t>Feriali</t>
  </si>
  <si>
    <t>ORA DEL GIORNO</t>
  </si>
  <si>
    <t>1a  ora</t>
  </si>
  <si>
    <t>2a     "</t>
  </si>
  <si>
    <t>3a     "</t>
  </si>
  <si>
    <t>4a     "</t>
  </si>
  <si>
    <t>5a     "</t>
  </si>
  <si>
    <t>6a     "</t>
  </si>
  <si>
    <t>7a     "</t>
  </si>
  <si>
    <t>8a     "</t>
  </si>
  <si>
    <t>9a     "</t>
  </si>
  <si>
    <t>10a   "</t>
  </si>
  <si>
    <t>11a   "</t>
  </si>
  <si>
    <t>12a   "</t>
  </si>
  <si>
    <t>13a   "</t>
  </si>
  <si>
    <t>14a   "</t>
  </si>
  <si>
    <t>15a   "</t>
  </si>
  <si>
    <t>16a   "</t>
  </si>
  <si>
    <t>17a   "</t>
  </si>
  <si>
    <t>18a   "</t>
  </si>
  <si>
    <t>19a   "</t>
  </si>
  <si>
    <t>20a   "</t>
  </si>
  <si>
    <t>21a   "</t>
  </si>
  <si>
    <t>22a   "</t>
  </si>
  <si>
    <t>23a   "</t>
  </si>
  <si>
    <t>24a   "</t>
  </si>
  <si>
    <t>ora imprecisata</t>
  </si>
  <si>
    <t>(a) Nel totale dei "festivi" sono compresi Ferragosto, Anniversario dellla Liberazione, Capodanno, Epifania, Festa del Lavoro, Immacolata Concezione, Festa della Repubblica, Lunedì dell'Angelo  - Pasquetta, Natale, Pasqua, Santo Stefano, Tutti i Santi e tutte le domeniche dell'anno.</t>
  </si>
  <si>
    <t>2016/15</t>
  </si>
  <si>
    <t>Var. 2016/01</t>
  </si>
  <si>
    <t>Tab. RF.IS.1.3.1 - Incidenti ed incidenti mortali su strada per giorno della settimana - Anni 2001-2016</t>
  </si>
  <si>
    <t>Totale sino al 2016</t>
  </si>
  <si>
    <t>RF.IS.1.3.2 - Morti e feriti in incidenti stradali per giorno della settimana - Anni 2001-2016</t>
  </si>
  <si>
    <t>Note: in rosso e verde sono indicati massimi e minimi, per giorno e intero periodo. In blu sono indicati i totali generali.</t>
  </si>
  <si>
    <t>Giorno esatto della settimana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</si>
</sst>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43" formatCode="_-* #,##0.00_-;\-* #,##0.00_-;_-* &quot;-&quot;??_-;_-@_-"/>
    <numFmt numFmtId="164" formatCode="####.0"/>
    <numFmt numFmtId="165" formatCode="_-* #,##0_-;\-* #,##0_-;_-* &quot;-&quot;??_-;_-@_-"/>
    <numFmt numFmtId="166" formatCode="###0"/>
  </numFmts>
  <fonts count="3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rgb="FF00B050"/>
      <name val="Times New Roman"/>
      <family val="1"/>
    </font>
    <font>
      <i/>
      <sz val="12"/>
      <color theme="1"/>
      <name val="Times New Roman"/>
      <family val="1"/>
    </font>
    <font>
      <i/>
      <sz val="7"/>
      <color theme="1"/>
      <name val="Times New Roman"/>
      <family val="1"/>
    </font>
    <font>
      <sz val="10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sz val="9"/>
      <color rgb="FFFF0000"/>
      <name val="Times New Roman"/>
      <family val="1"/>
    </font>
    <font>
      <sz val="9"/>
      <color rgb="FF000000"/>
      <name val="Times New Roman"/>
      <family val="1"/>
    </font>
    <font>
      <sz val="9"/>
      <color rgb="FF00B050"/>
      <name val="Times New Roman"/>
      <family val="1"/>
    </font>
    <font>
      <b/>
      <sz val="9"/>
      <color rgb="FF000000"/>
      <name val="Times New Roman"/>
      <family val="1"/>
    </font>
    <font>
      <b/>
      <sz val="9"/>
      <color rgb="FFFF0000"/>
      <name val="Times New Roman"/>
      <family val="1"/>
    </font>
    <font>
      <b/>
      <sz val="9"/>
      <color rgb="FF00B050"/>
      <name val="Times New Roman"/>
      <family val="1"/>
    </font>
    <font>
      <b/>
      <sz val="9"/>
      <color rgb="FF0070C0"/>
      <name val="Times New Roman"/>
      <family val="1"/>
    </font>
    <font>
      <sz val="4"/>
      <color theme="1"/>
      <name val="Times New Roman"/>
      <family val="1"/>
    </font>
    <font>
      <b/>
      <sz val="4"/>
      <color theme="1"/>
      <name val="Times New Roman"/>
      <family val="1"/>
    </font>
    <font>
      <b/>
      <sz val="8"/>
      <color theme="1"/>
      <name val="Times New Roman"/>
      <family val="1"/>
    </font>
    <font>
      <i/>
      <sz val="9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color indexed="8"/>
      <name val="Arial Bold"/>
    </font>
    <font>
      <sz val="7"/>
      <color indexed="8"/>
      <name val="Arial"/>
      <family val="2"/>
    </font>
    <font>
      <sz val="7"/>
      <color rgb="FFFF0000"/>
      <name val="Arial"/>
      <family val="2"/>
    </font>
    <font>
      <sz val="10"/>
      <color rgb="FFFF0000"/>
      <name val="Arial"/>
      <family val="2"/>
    </font>
    <font>
      <sz val="9"/>
      <name val="Times New Roman"/>
      <family val="1"/>
    </font>
    <font>
      <b/>
      <sz val="9"/>
      <name val="Times New Roman"/>
      <family val="1"/>
    </font>
    <font>
      <sz val="10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b/>
      <sz val="9"/>
      <name val="Arial"/>
      <family val="2"/>
    </font>
    <font>
      <i/>
      <sz val="9"/>
      <color rgb="FFFF0000"/>
      <name val="Times New Roman"/>
      <family val="1"/>
    </font>
    <font>
      <sz val="10"/>
      <name val="Arial"/>
    </font>
    <font>
      <sz val="7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3" fontId="20" fillId="0" borderId="0" applyFont="0" applyFill="0" applyBorder="0" applyAlignment="0" applyProtection="0"/>
    <xf numFmtId="0" fontId="22" fillId="0" borderId="0"/>
    <xf numFmtId="0" fontId="22" fillId="0" borderId="0"/>
    <xf numFmtId="0" fontId="29" fillId="0" borderId="0"/>
    <xf numFmtId="41" fontId="29" fillId="0" borderId="0" applyFont="0" applyFill="0" applyBorder="0" applyAlignment="0" applyProtection="0"/>
    <xf numFmtId="0" fontId="35" fillId="0" borderId="0"/>
  </cellStyleXfs>
  <cellXfs count="163">
    <xf numFmtId="0" fontId="0" fillId="0" borderId="0" xfId="0"/>
    <xf numFmtId="0" fontId="1" fillId="0" borderId="0" xfId="0" applyFont="1" applyAlignment="1">
      <alignment horizontal="justify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3" fontId="7" fillId="0" borderId="4" xfId="0" applyNumberFormat="1" applyFont="1" applyBorder="1" applyAlignment="1">
      <alignment horizontal="right" vertical="center" wrapText="1"/>
    </xf>
    <xf numFmtId="3" fontId="8" fillId="0" borderId="4" xfId="0" applyNumberFormat="1" applyFont="1" applyBorder="1" applyAlignment="1">
      <alignment horizontal="right" vertical="center" wrapText="1"/>
    </xf>
    <xf numFmtId="3" fontId="9" fillId="0" borderId="4" xfId="0" applyNumberFormat="1" applyFont="1" applyBorder="1" applyAlignment="1">
      <alignment horizontal="right" vertical="center" wrapText="1"/>
    </xf>
    <xf numFmtId="3" fontId="10" fillId="0" borderId="4" xfId="0" applyNumberFormat="1" applyFont="1" applyBorder="1" applyAlignment="1">
      <alignment horizontal="right" vertical="center" wrapText="1"/>
    </xf>
    <xf numFmtId="3" fontId="11" fillId="0" borderId="4" xfId="0" applyNumberFormat="1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3" fontId="6" fillId="0" borderId="4" xfId="0" applyNumberFormat="1" applyFont="1" applyBorder="1" applyAlignment="1">
      <alignment horizontal="right" vertical="center" wrapText="1"/>
    </xf>
    <xf numFmtId="3" fontId="12" fillId="0" borderId="4" xfId="0" applyNumberFormat="1" applyFont="1" applyBorder="1" applyAlignment="1">
      <alignment horizontal="right" vertical="center" wrapText="1"/>
    </xf>
    <xf numFmtId="3" fontId="13" fillId="0" borderId="4" xfId="0" applyNumberFormat="1" applyFont="1" applyBorder="1" applyAlignment="1">
      <alignment horizontal="right" vertical="center" wrapText="1"/>
    </xf>
    <xf numFmtId="3" fontId="14" fillId="0" borderId="4" xfId="0" applyNumberFormat="1" applyFont="1" applyBorder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11" fillId="0" borderId="4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16" fillId="0" borderId="0" xfId="0" applyFont="1" applyAlignment="1">
      <alignment horizontal="justify" vertical="center"/>
    </xf>
    <xf numFmtId="0" fontId="5" fillId="0" borderId="2" xfId="0" applyFont="1" applyBorder="1" applyAlignment="1">
      <alignment vertical="center" wrapText="1"/>
    </xf>
    <xf numFmtId="0" fontId="17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13" fillId="0" borderId="4" xfId="0" applyFont="1" applyBorder="1" applyAlignment="1">
      <alignment horizontal="right" vertical="center" wrapText="1"/>
    </xf>
    <xf numFmtId="0" fontId="12" fillId="0" borderId="4" xfId="0" applyFont="1" applyBorder="1" applyAlignment="1">
      <alignment horizontal="right" vertical="center" wrapText="1"/>
    </xf>
    <xf numFmtId="0" fontId="7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/>
    <xf numFmtId="0" fontId="3" fillId="0" borderId="6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1"/>
    </xf>
    <xf numFmtId="0" fontId="19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2" fontId="14" fillId="0" borderId="4" xfId="0" applyNumberFormat="1" applyFont="1" applyBorder="1" applyAlignment="1">
      <alignment horizontal="right" vertical="center" wrapText="1"/>
    </xf>
    <xf numFmtId="2" fontId="9" fillId="0" borderId="4" xfId="0" applyNumberFormat="1" applyFont="1" applyBorder="1" applyAlignment="1">
      <alignment horizontal="right" vertical="center" wrapText="1"/>
    </xf>
    <xf numFmtId="2" fontId="11" fillId="0" borderId="4" xfId="0" applyNumberFormat="1" applyFont="1" applyBorder="1" applyAlignment="1">
      <alignment horizontal="right" vertical="center" wrapText="1"/>
    </xf>
    <xf numFmtId="2" fontId="6" fillId="0" borderId="4" xfId="0" applyNumberFormat="1" applyFont="1" applyBorder="1" applyAlignment="1">
      <alignment horizontal="right" vertical="center" wrapText="1"/>
    </xf>
    <xf numFmtId="0" fontId="22" fillId="0" borderId="0" xfId="2"/>
    <xf numFmtId="0" fontId="24" fillId="0" borderId="10" xfId="2" applyFont="1" applyBorder="1" applyAlignment="1">
      <alignment horizontal="center" wrapText="1"/>
    </xf>
    <xf numFmtId="0" fontId="24" fillId="0" borderId="14" xfId="2" applyFont="1" applyBorder="1" applyAlignment="1">
      <alignment horizontal="left" vertical="top" wrapText="1"/>
    </xf>
    <xf numFmtId="0" fontId="24" fillId="0" borderId="19" xfId="2" applyFont="1" applyBorder="1" applyAlignment="1">
      <alignment horizontal="left" vertical="top" wrapText="1"/>
    </xf>
    <xf numFmtId="0" fontId="24" fillId="0" borderId="24" xfId="2" applyFont="1" applyBorder="1" applyAlignment="1">
      <alignment horizontal="left" vertical="top" wrapText="1"/>
    </xf>
    <xf numFmtId="0" fontId="21" fillId="0" borderId="0" xfId="0" applyFont="1"/>
    <xf numFmtId="165" fontId="24" fillId="0" borderId="15" xfId="1" applyNumberFormat="1" applyFont="1" applyBorder="1" applyAlignment="1">
      <alignment horizontal="right" vertical="top"/>
    </xf>
    <xf numFmtId="165" fontId="24" fillId="0" borderId="20" xfId="1" applyNumberFormat="1" applyFont="1" applyBorder="1" applyAlignment="1">
      <alignment horizontal="right" vertical="top"/>
    </xf>
    <xf numFmtId="165" fontId="24" fillId="0" borderId="25" xfId="1" applyNumberFormat="1" applyFont="1" applyBorder="1" applyAlignment="1">
      <alignment horizontal="right" vertical="top"/>
    </xf>
    <xf numFmtId="0" fontId="25" fillId="0" borderId="11" xfId="2" applyFont="1" applyBorder="1" applyAlignment="1">
      <alignment horizontal="center" wrapText="1"/>
    </xf>
    <xf numFmtId="0" fontId="25" fillId="0" borderId="12" xfId="2" applyFont="1" applyBorder="1" applyAlignment="1">
      <alignment horizontal="center" wrapText="1"/>
    </xf>
    <xf numFmtId="164" fontId="25" fillId="0" borderId="16" xfId="2" applyNumberFormat="1" applyFont="1" applyBorder="1" applyAlignment="1">
      <alignment horizontal="right" vertical="top"/>
    </xf>
    <xf numFmtId="164" fontId="25" fillId="0" borderId="17" xfId="2" applyNumberFormat="1" applyFont="1" applyBorder="1" applyAlignment="1">
      <alignment horizontal="right" vertical="top"/>
    </xf>
    <xf numFmtId="164" fontId="25" fillId="0" borderId="21" xfId="2" applyNumberFormat="1" applyFont="1" applyBorder="1" applyAlignment="1">
      <alignment horizontal="right" vertical="top"/>
    </xf>
    <xf numFmtId="164" fontId="25" fillId="0" borderId="22" xfId="2" applyNumberFormat="1" applyFont="1" applyBorder="1" applyAlignment="1">
      <alignment horizontal="right" vertical="top"/>
    </xf>
    <xf numFmtId="164" fontId="25" fillId="0" borderId="26" xfId="2" applyNumberFormat="1" applyFont="1" applyBorder="1" applyAlignment="1">
      <alignment horizontal="right" vertical="top"/>
    </xf>
    <xf numFmtId="0" fontId="26" fillId="0" borderId="27" xfId="2" applyFont="1" applyBorder="1" applyAlignment="1">
      <alignment horizontal="center" vertical="center"/>
    </xf>
    <xf numFmtId="0" fontId="22" fillId="0" borderId="0" xfId="3"/>
    <xf numFmtId="0" fontId="24" fillId="0" borderId="10" xfId="3" applyFont="1" applyBorder="1" applyAlignment="1">
      <alignment horizontal="center" wrapText="1"/>
    </xf>
    <xf numFmtId="0" fontId="24" fillId="0" borderId="11" xfId="3" applyFont="1" applyBorder="1" applyAlignment="1">
      <alignment horizontal="center" wrapText="1"/>
    </xf>
    <xf numFmtId="0" fontId="24" fillId="0" borderId="12" xfId="3" applyFont="1" applyBorder="1" applyAlignment="1">
      <alignment horizontal="center" wrapText="1"/>
    </xf>
    <xf numFmtId="0" fontId="24" fillId="0" borderId="14" xfId="3" applyFont="1" applyBorder="1" applyAlignment="1">
      <alignment horizontal="left" vertical="top" wrapText="1"/>
    </xf>
    <xf numFmtId="0" fontId="24" fillId="0" borderId="19" xfId="3" applyFont="1" applyBorder="1" applyAlignment="1">
      <alignment horizontal="left" vertical="top" wrapText="1"/>
    </xf>
    <xf numFmtId="0" fontId="24" fillId="0" borderId="24" xfId="3" applyFont="1" applyBorder="1" applyAlignment="1">
      <alignment horizontal="left" vertical="top" wrapText="1"/>
    </xf>
    <xf numFmtId="164" fontId="25" fillId="0" borderId="16" xfId="3" applyNumberFormat="1" applyFont="1" applyBorder="1" applyAlignment="1">
      <alignment horizontal="right" vertical="top"/>
    </xf>
    <xf numFmtId="164" fontId="25" fillId="0" borderId="17" xfId="3" applyNumberFormat="1" applyFont="1" applyBorder="1" applyAlignment="1">
      <alignment horizontal="right" vertical="top"/>
    </xf>
    <xf numFmtId="164" fontId="25" fillId="0" borderId="21" xfId="3" applyNumberFormat="1" applyFont="1" applyBorder="1" applyAlignment="1">
      <alignment horizontal="right" vertical="top"/>
    </xf>
    <xf numFmtId="164" fontId="25" fillId="0" borderId="22" xfId="3" applyNumberFormat="1" applyFont="1" applyBorder="1" applyAlignment="1">
      <alignment horizontal="right" vertical="top"/>
    </xf>
    <xf numFmtId="164" fontId="25" fillId="0" borderId="26" xfId="3" applyNumberFormat="1" applyFont="1" applyBorder="1" applyAlignment="1">
      <alignment horizontal="right" vertical="top"/>
    </xf>
    <xf numFmtId="0" fontId="26" fillId="0" borderId="27" xfId="3" applyFont="1" applyBorder="1" applyAlignment="1">
      <alignment horizontal="center" vertical="center"/>
    </xf>
    <xf numFmtId="0" fontId="25" fillId="0" borderId="11" xfId="3" applyFont="1" applyBorder="1" applyAlignment="1">
      <alignment horizontal="center" wrapText="1"/>
    </xf>
    <xf numFmtId="0" fontId="25" fillId="0" borderId="12" xfId="3" applyFont="1" applyBorder="1" applyAlignment="1">
      <alignment horizontal="center" wrapText="1"/>
    </xf>
    <xf numFmtId="0" fontId="27" fillId="0" borderId="4" xfId="0" applyFont="1" applyBorder="1" applyAlignment="1">
      <alignment horizontal="right" vertical="center" wrapText="1"/>
    </xf>
    <xf numFmtId="3" fontId="27" fillId="0" borderId="4" xfId="0" applyNumberFormat="1" applyFont="1" applyBorder="1" applyAlignment="1">
      <alignment horizontal="right" vertical="center" wrapText="1"/>
    </xf>
    <xf numFmtId="3" fontId="28" fillId="0" borderId="4" xfId="0" applyNumberFormat="1" applyFont="1" applyBorder="1" applyAlignment="1">
      <alignment horizontal="right" vertical="center" wrapText="1"/>
    </xf>
    <xf numFmtId="0" fontId="28" fillId="0" borderId="4" xfId="0" applyFont="1" applyBorder="1" applyAlignment="1">
      <alignment horizontal="right" vertical="center" wrapText="1"/>
    </xf>
    <xf numFmtId="3" fontId="0" fillId="0" borderId="0" xfId="0" applyNumberFormat="1"/>
    <xf numFmtId="2" fontId="11" fillId="2" borderId="4" xfId="0" applyNumberFormat="1" applyFont="1" applyFill="1" applyBorder="1" applyAlignment="1">
      <alignment horizontal="right" vertical="center" wrapText="1"/>
    </xf>
    <xf numFmtId="0" fontId="0" fillId="0" borderId="0" xfId="0" applyFont="1"/>
    <xf numFmtId="2" fontId="7" fillId="0" borderId="4" xfId="0" applyNumberFormat="1" applyFont="1" applyBorder="1" applyAlignment="1">
      <alignment horizontal="right" vertical="center" wrapText="1"/>
    </xf>
    <xf numFmtId="0" fontId="29" fillId="0" borderId="0" xfId="4"/>
    <xf numFmtId="0" fontId="31" fillId="0" borderId="0" xfId="4" applyFont="1"/>
    <xf numFmtId="49" fontId="30" fillId="0" borderId="0" xfId="4" applyNumberFormat="1" applyFont="1" applyAlignment="1">
      <alignment horizontal="centerContinuous"/>
    </xf>
    <xf numFmtId="0" fontId="30" fillId="0" borderId="0" xfId="4" applyFont="1" applyAlignment="1">
      <alignment horizontal="centerContinuous"/>
    </xf>
    <xf numFmtId="49" fontId="30" fillId="0" borderId="0" xfId="4" applyNumberFormat="1" applyFont="1" applyAlignment="1">
      <alignment horizontal="justify" vertical="top"/>
    </xf>
    <xf numFmtId="49" fontId="32" fillId="0" borderId="0" xfId="4" applyNumberFormat="1" applyFont="1"/>
    <xf numFmtId="0" fontId="30" fillId="0" borderId="28" xfId="4" applyFont="1" applyBorder="1"/>
    <xf numFmtId="41" fontId="30" fillId="0" borderId="0" xfId="5" applyFont="1"/>
    <xf numFmtId="41" fontId="32" fillId="0" borderId="0" xfId="5" applyFont="1"/>
    <xf numFmtId="49" fontId="30" fillId="0" borderId="28" xfId="4" applyNumberFormat="1" applyFont="1" applyBorder="1" applyAlignment="1">
      <alignment horizontal="right" vertical="center" wrapText="1"/>
    </xf>
    <xf numFmtId="0" fontId="33" fillId="0" borderId="0" xfId="4" applyFont="1"/>
    <xf numFmtId="41" fontId="30" fillId="0" borderId="0" xfId="5" applyFont="1" applyAlignment="1">
      <alignment horizontal="centerContinuous"/>
    </xf>
    <xf numFmtId="41" fontId="30" fillId="0" borderId="0" xfId="5" applyFont="1" applyAlignment="1"/>
    <xf numFmtId="49" fontId="30" fillId="0" borderId="0" xfId="4" applyNumberFormat="1" applyFont="1" applyAlignment="1">
      <alignment horizontal="justify" vertical="top" wrapText="1"/>
    </xf>
    <xf numFmtId="49" fontId="30" fillId="0" borderId="28" xfId="4" applyNumberFormat="1" applyFont="1" applyBorder="1" applyAlignment="1">
      <alignment horizontal="centerContinuous" vertical="center" wrapText="1"/>
    </xf>
    <xf numFmtId="0" fontId="30" fillId="0" borderId="28" xfId="4" applyFont="1" applyBorder="1" applyAlignment="1">
      <alignment horizontal="centerContinuous" vertical="center" wrapText="1"/>
    </xf>
    <xf numFmtId="4" fontId="11" fillId="0" borderId="4" xfId="0" applyNumberFormat="1" applyFont="1" applyBorder="1" applyAlignment="1">
      <alignment horizontal="right" vertical="center" wrapText="1"/>
    </xf>
    <xf numFmtId="4" fontId="14" fillId="0" borderId="4" xfId="0" applyNumberFormat="1" applyFont="1" applyBorder="1" applyAlignment="1">
      <alignment horizontal="right" vertical="center" wrapText="1"/>
    </xf>
    <xf numFmtId="2" fontId="27" fillId="0" borderId="4" xfId="0" applyNumberFormat="1" applyFont="1" applyBorder="1" applyAlignment="1">
      <alignment horizontal="right" vertical="center" wrapText="1"/>
    </xf>
    <xf numFmtId="2" fontId="28" fillId="0" borderId="4" xfId="0" applyNumberFormat="1" applyFont="1" applyBorder="1" applyAlignment="1">
      <alignment horizontal="right" vertical="center" wrapText="1"/>
    </xf>
    <xf numFmtId="41" fontId="27" fillId="0" borderId="4" xfId="0" applyNumberFormat="1" applyFont="1" applyBorder="1" applyAlignment="1">
      <alignment horizontal="right" vertical="center" wrapText="1"/>
    </xf>
    <xf numFmtId="2" fontId="8" fillId="0" borderId="4" xfId="0" applyNumberFormat="1" applyFont="1" applyBorder="1" applyAlignment="1">
      <alignment horizontal="right" vertical="center" wrapText="1"/>
    </xf>
    <xf numFmtId="2" fontId="12" fillId="0" borderId="4" xfId="0" applyNumberFormat="1" applyFont="1" applyBorder="1" applyAlignment="1">
      <alignment horizontal="right" vertical="center" wrapText="1"/>
    </xf>
    <xf numFmtId="0" fontId="6" fillId="0" borderId="4" xfId="0" applyFont="1" applyBorder="1" applyAlignment="1">
      <alignment vertical="center" wrapText="1"/>
    </xf>
    <xf numFmtId="0" fontId="34" fillId="0" borderId="4" xfId="0" applyFont="1" applyBorder="1" applyAlignment="1">
      <alignment horizontal="right" vertical="center" wrapText="1"/>
    </xf>
    <xf numFmtId="0" fontId="35" fillId="0" borderId="0" xfId="6"/>
    <xf numFmtId="0" fontId="36" fillId="0" borderId="10" xfId="6" applyFont="1" applyBorder="1" applyAlignment="1">
      <alignment horizontal="center" wrapText="1"/>
    </xf>
    <xf numFmtId="0" fontId="36" fillId="0" borderId="11" xfId="6" applyFont="1" applyBorder="1" applyAlignment="1">
      <alignment horizontal="center" wrapText="1"/>
    </xf>
    <xf numFmtId="0" fontId="36" fillId="0" borderId="12" xfId="6" applyFont="1" applyBorder="1" applyAlignment="1">
      <alignment horizontal="center" wrapText="1"/>
    </xf>
    <xf numFmtId="0" fontId="36" fillId="0" borderId="14" xfId="6" applyFont="1" applyBorder="1" applyAlignment="1">
      <alignment horizontal="left" vertical="top" wrapText="1"/>
    </xf>
    <xf numFmtId="166" fontId="36" fillId="0" borderId="15" xfId="6" applyNumberFormat="1" applyFont="1" applyBorder="1" applyAlignment="1">
      <alignment horizontal="right" vertical="top"/>
    </xf>
    <xf numFmtId="164" fontId="36" fillId="0" borderId="16" xfId="6" applyNumberFormat="1" applyFont="1" applyBorder="1" applyAlignment="1">
      <alignment horizontal="right" vertical="top"/>
    </xf>
    <xf numFmtId="164" fontId="36" fillId="0" borderId="17" xfId="6" applyNumberFormat="1" applyFont="1" applyBorder="1" applyAlignment="1">
      <alignment horizontal="right" vertical="top"/>
    </xf>
    <xf numFmtId="0" fontId="36" fillId="0" borderId="19" xfId="6" applyFont="1" applyBorder="1" applyAlignment="1">
      <alignment horizontal="left" vertical="top" wrapText="1"/>
    </xf>
    <xf numFmtId="166" fontId="36" fillId="0" borderId="20" xfId="6" applyNumberFormat="1" applyFont="1" applyBorder="1" applyAlignment="1">
      <alignment horizontal="right" vertical="top"/>
    </xf>
    <xf numFmtId="164" fontId="36" fillId="0" borderId="21" xfId="6" applyNumberFormat="1" applyFont="1" applyBorder="1" applyAlignment="1">
      <alignment horizontal="right" vertical="top"/>
    </xf>
    <xf numFmtId="164" fontId="36" fillId="0" borderId="22" xfId="6" applyNumberFormat="1" applyFont="1" applyBorder="1" applyAlignment="1">
      <alignment horizontal="right" vertical="top"/>
    </xf>
    <xf numFmtId="0" fontId="36" fillId="0" borderId="24" xfId="6" applyFont="1" applyBorder="1" applyAlignment="1">
      <alignment horizontal="left" vertical="top" wrapText="1"/>
    </xf>
    <xf numFmtId="166" fontId="36" fillId="0" borderId="25" xfId="6" applyNumberFormat="1" applyFont="1" applyBorder="1" applyAlignment="1">
      <alignment horizontal="right" vertical="top"/>
    </xf>
    <xf numFmtId="164" fontId="36" fillId="0" borderId="26" xfId="6" applyNumberFormat="1" applyFont="1" applyBorder="1" applyAlignment="1">
      <alignment horizontal="right" vertical="top"/>
    </xf>
    <xf numFmtId="0" fontId="35" fillId="0" borderId="27" xfId="6" applyBorder="1" applyAlignment="1">
      <alignment horizontal="center" vertical="center"/>
    </xf>
    <xf numFmtId="2" fontId="10" fillId="0" borderId="4" xfId="0" applyNumberFormat="1" applyFont="1" applyBorder="1" applyAlignment="1">
      <alignment horizontal="right" vertical="center" wrapText="1"/>
    </xf>
    <xf numFmtId="0" fontId="18" fillId="0" borderId="0" xfId="0" applyFont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7" fillId="0" borderId="5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22" fillId="0" borderId="8" xfId="2" applyBorder="1" applyAlignment="1">
      <alignment horizontal="center" vertical="center" wrapText="1"/>
    </xf>
    <xf numFmtId="0" fontId="22" fillId="0" borderId="9" xfId="2" applyFont="1" applyBorder="1" applyAlignment="1">
      <alignment horizontal="center" vertical="center"/>
    </xf>
    <xf numFmtId="0" fontId="24" fillId="0" borderId="13" xfId="2" applyFont="1" applyBorder="1" applyAlignment="1">
      <alignment horizontal="left" vertical="top" wrapText="1"/>
    </xf>
    <xf numFmtId="0" fontId="22" fillId="0" borderId="18" xfId="2" applyFont="1" applyBorder="1" applyAlignment="1">
      <alignment horizontal="center" vertical="center"/>
    </xf>
    <xf numFmtId="0" fontId="22" fillId="0" borderId="23" xfId="2" applyFont="1" applyBorder="1" applyAlignment="1">
      <alignment horizontal="center" vertical="center"/>
    </xf>
    <xf numFmtId="0" fontId="23" fillId="0" borderId="0" xfId="2" applyFont="1" applyBorder="1" applyAlignment="1">
      <alignment horizontal="center" vertical="center" wrapText="1"/>
    </xf>
    <xf numFmtId="0" fontId="22" fillId="0" borderId="0" xfId="2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3" fillId="0" borderId="0" xfId="3" applyFont="1" applyBorder="1" applyAlignment="1">
      <alignment horizontal="center" vertical="center" wrapText="1"/>
    </xf>
    <xf numFmtId="0" fontId="22" fillId="0" borderId="0" xfId="3" applyFont="1" applyBorder="1" applyAlignment="1">
      <alignment horizontal="center" vertical="center"/>
    </xf>
    <xf numFmtId="0" fontId="22" fillId="0" borderId="8" xfId="3" applyBorder="1" applyAlignment="1">
      <alignment horizontal="center" vertical="center" wrapText="1"/>
    </xf>
    <xf numFmtId="0" fontId="22" fillId="0" borderId="9" xfId="3" applyFont="1" applyBorder="1" applyAlignment="1">
      <alignment horizontal="center" vertical="center"/>
    </xf>
    <xf numFmtId="0" fontId="24" fillId="0" borderId="13" xfId="3" applyFont="1" applyBorder="1" applyAlignment="1">
      <alignment horizontal="left" vertical="top" wrapText="1"/>
    </xf>
    <xf numFmtId="0" fontId="22" fillId="0" borderId="18" xfId="3" applyFont="1" applyBorder="1" applyAlignment="1">
      <alignment horizontal="center" vertical="center"/>
    </xf>
    <xf numFmtId="0" fontId="22" fillId="0" borderId="23" xfId="3" applyFont="1" applyBorder="1" applyAlignment="1">
      <alignment horizontal="center" vertical="center"/>
    </xf>
    <xf numFmtId="0" fontId="30" fillId="0" borderId="0" xfId="4" applyFont="1" applyAlignment="1">
      <alignment horizontal="justify" vertical="top" wrapText="1"/>
    </xf>
    <xf numFmtId="49" fontId="30" fillId="0" borderId="0" xfId="4" applyNumberFormat="1" applyFont="1" applyAlignment="1">
      <alignment horizontal="center" vertical="center"/>
    </xf>
    <xf numFmtId="49" fontId="30" fillId="0" borderId="29" xfId="4" applyNumberFormat="1" applyFont="1" applyBorder="1" applyAlignment="1">
      <alignment vertical="center" wrapText="1"/>
    </xf>
    <xf numFmtId="0" fontId="29" fillId="0" borderId="28" xfId="4" applyBorder="1" applyAlignment="1">
      <alignment vertical="center" wrapText="1"/>
    </xf>
    <xf numFmtId="0" fontId="30" fillId="0" borderId="0" xfId="4" applyFont="1" applyAlignment="1">
      <alignment horizontal="center" vertical="center"/>
    </xf>
    <xf numFmtId="0" fontId="23" fillId="0" borderId="0" xfId="6" applyFont="1" applyBorder="1" applyAlignment="1">
      <alignment horizontal="center" vertical="center" wrapText="1"/>
    </xf>
    <xf numFmtId="0" fontId="35" fillId="0" borderId="0" xfId="6" applyFont="1" applyBorder="1" applyAlignment="1">
      <alignment horizontal="center" vertical="center"/>
    </xf>
    <xf numFmtId="0" fontId="35" fillId="0" borderId="8" xfId="6" applyBorder="1" applyAlignment="1">
      <alignment horizontal="center" vertical="center" wrapText="1"/>
    </xf>
    <xf numFmtId="0" fontId="35" fillId="0" borderId="9" xfId="6" applyFont="1" applyBorder="1" applyAlignment="1">
      <alignment horizontal="center" vertical="center"/>
    </xf>
    <xf numFmtId="0" fontId="36" fillId="0" borderId="13" xfId="6" applyFont="1" applyBorder="1" applyAlignment="1">
      <alignment horizontal="left" vertical="top" wrapText="1"/>
    </xf>
    <xf numFmtId="0" fontId="35" fillId="0" borderId="18" xfId="6" applyFont="1" applyBorder="1" applyAlignment="1">
      <alignment horizontal="center" vertical="center"/>
    </xf>
    <xf numFmtId="0" fontId="35" fillId="0" borderId="23" xfId="6" applyFont="1" applyBorder="1" applyAlignment="1">
      <alignment horizontal="center" vertical="center"/>
    </xf>
  </cellXfs>
  <cellStyles count="7">
    <cellStyle name="Migliaia" xfId="1" builtinId="3"/>
    <cellStyle name="Migliaia [0] 2" xfId="5"/>
    <cellStyle name="Normale" xfId="0" builtinId="0"/>
    <cellStyle name="Normale 2" xfId="4"/>
    <cellStyle name="Normale_Foglio1" xfId="6"/>
    <cellStyle name="Normale_RF.IS.1.3.1" xfId="2"/>
    <cellStyle name="Normale_RF.IS1.3.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1"/>
  <sheetViews>
    <sheetView tabSelected="1" workbookViewId="0">
      <selection sqref="A1:P1"/>
    </sheetView>
  </sheetViews>
  <sheetFormatPr defaultRowHeight="14.4" x14ac:dyDescent="0.3"/>
  <cols>
    <col min="2" max="2" width="11.44140625" customWidth="1"/>
    <col min="17" max="18" width="9.5546875" customWidth="1"/>
    <col min="19" max="19" width="10" bestFit="1" customWidth="1"/>
    <col min="21" max="32" width="0" hidden="1" customWidth="1"/>
  </cols>
  <sheetData>
    <row r="1" spans="1:28" ht="15.6" x14ac:dyDescent="0.3">
      <c r="A1" s="125" t="s">
        <v>101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28"/>
      <c r="R1" s="28"/>
    </row>
    <row r="2" spans="1:28" ht="15.6" x14ac:dyDescent="0.3">
      <c r="A2" s="1"/>
      <c r="AB2" s="46">
        <v>2015</v>
      </c>
    </row>
    <row r="3" spans="1:28" ht="16.2" thickBot="1" x14ac:dyDescent="0.35">
      <c r="A3" s="32" t="s">
        <v>0</v>
      </c>
      <c r="C3" s="30"/>
      <c r="V3" s="140" t="s">
        <v>43</v>
      </c>
      <c r="W3" s="141"/>
      <c r="X3" s="141"/>
      <c r="Y3" s="141"/>
      <c r="Z3" s="141"/>
      <c r="AA3" s="141"/>
      <c r="AB3" s="41"/>
    </row>
    <row r="4" spans="1:28" ht="23.4" thickBot="1" x14ac:dyDescent="0.35">
      <c r="A4" s="133" t="s">
        <v>1</v>
      </c>
      <c r="B4" s="134"/>
      <c r="C4" s="2">
        <v>2001</v>
      </c>
      <c r="D4" s="2">
        <v>2002</v>
      </c>
      <c r="E4" s="2">
        <v>2003</v>
      </c>
      <c r="F4" s="2">
        <v>2004</v>
      </c>
      <c r="G4" s="2">
        <v>2005</v>
      </c>
      <c r="H4" s="2">
        <v>2006</v>
      </c>
      <c r="I4" s="2">
        <v>2007</v>
      </c>
      <c r="J4" s="2">
        <v>2008</v>
      </c>
      <c r="K4" s="2">
        <v>2009</v>
      </c>
      <c r="L4" s="2">
        <v>2010</v>
      </c>
      <c r="M4" s="2">
        <v>2011</v>
      </c>
      <c r="N4" s="2">
        <v>2012</v>
      </c>
      <c r="O4" s="2">
        <v>2013</v>
      </c>
      <c r="P4" s="2">
        <v>2014</v>
      </c>
      <c r="Q4" s="2">
        <v>2015</v>
      </c>
      <c r="R4" s="2">
        <v>2016</v>
      </c>
      <c r="S4" s="2" t="s">
        <v>102</v>
      </c>
      <c r="V4" s="135" t="s">
        <v>37</v>
      </c>
      <c r="W4" s="136"/>
      <c r="X4" s="42" t="s">
        <v>38</v>
      </c>
      <c r="Y4" s="50" t="s">
        <v>39</v>
      </c>
      <c r="Z4" s="50" t="s">
        <v>40</v>
      </c>
      <c r="AA4" s="51" t="s">
        <v>41</v>
      </c>
      <c r="AB4" s="41"/>
    </row>
    <row r="5" spans="1:28" ht="15" thickBot="1" x14ac:dyDescent="0.35">
      <c r="A5" s="127" t="s">
        <v>2</v>
      </c>
      <c r="B5" s="3" t="s">
        <v>3</v>
      </c>
      <c r="C5" s="4">
        <v>38539</v>
      </c>
      <c r="D5" s="5">
        <v>38714</v>
      </c>
      <c r="E5" s="4">
        <v>36420</v>
      </c>
      <c r="F5" s="4">
        <v>35406</v>
      </c>
      <c r="G5" s="4">
        <v>34987</v>
      </c>
      <c r="H5" s="4">
        <v>34429</v>
      </c>
      <c r="I5" s="4">
        <v>34369</v>
      </c>
      <c r="J5" s="4">
        <v>31629</v>
      </c>
      <c r="K5" s="4">
        <v>32076</v>
      </c>
      <c r="L5" s="4">
        <v>31688</v>
      </c>
      <c r="M5" s="4">
        <v>30439</v>
      </c>
      <c r="N5" s="4">
        <v>28305</v>
      </c>
      <c r="O5" s="6">
        <v>27160</v>
      </c>
      <c r="P5" s="74">
        <v>26318</v>
      </c>
      <c r="Q5" s="74">
        <v>25893</v>
      </c>
      <c r="R5" s="7">
        <f>'Dati ISTAT 16 senza IncMort'!B24</f>
        <v>25831</v>
      </c>
      <c r="S5" s="8">
        <f>SUM(C5:R5)</f>
        <v>512203</v>
      </c>
      <c r="V5" s="137" t="s">
        <v>42</v>
      </c>
      <c r="W5" s="43" t="s">
        <v>10</v>
      </c>
      <c r="X5" s="47">
        <v>18585</v>
      </c>
      <c r="Y5" s="52">
        <v>10.648050006015847</v>
      </c>
      <c r="Z5" s="52">
        <v>10.648050006015847</v>
      </c>
      <c r="AA5" s="53">
        <v>10.648050006015847</v>
      </c>
      <c r="AB5" s="41"/>
    </row>
    <row r="6" spans="1:28" ht="15" thickBot="1" x14ac:dyDescent="0.35">
      <c r="A6" s="128"/>
      <c r="B6" s="3" t="s">
        <v>4</v>
      </c>
      <c r="C6" s="9">
        <v>875</v>
      </c>
      <c r="D6" s="10">
        <v>830</v>
      </c>
      <c r="E6" s="10">
        <v>723</v>
      </c>
      <c r="F6" s="10">
        <v>699</v>
      </c>
      <c r="G6" s="10">
        <v>729</v>
      </c>
      <c r="H6" s="10">
        <v>722</v>
      </c>
      <c r="I6" s="10">
        <v>658</v>
      </c>
      <c r="J6" s="10">
        <v>530</v>
      </c>
      <c r="K6" s="10">
        <v>542</v>
      </c>
      <c r="L6" s="10">
        <v>525</v>
      </c>
      <c r="M6" s="10">
        <v>494</v>
      </c>
      <c r="N6" s="10">
        <v>485</v>
      </c>
      <c r="O6" s="11">
        <v>421</v>
      </c>
      <c r="P6" s="12">
        <v>423</v>
      </c>
      <c r="Q6" s="73">
        <v>468</v>
      </c>
      <c r="R6" s="73">
        <f>'2016 da spss'!C3</f>
        <v>437</v>
      </c>
      <c r="S6" s="8">
        <f t="shared" ref="S6:S18" si="0">SUM(C6:R6)</f>
        <v>9561</v>
      </c>
      <c r="V6" s="138"/>
      <c r="W6" s="44" t="s">
        <v>2</v>
      </c>
      <c r="X6" s="48">
        <v>25893</v>
      </c>
      <c r="Y6" s="54">
        <v>14.835079838889875</v>
      </c>
      <c r="Z6" s="54">
        <v>14.835079838889875</v>
      </c>
      <c r="AA6" s="55">
        <v>25.483129844905722</v>
      </c>
      <c r="AB6" s="41"/>
    </row>
    <row r="7" spans="1:28" ht="15" thickBot="1" x14ac:dyDescent="0.35">
      <c r="A7" s="127" t="s">
        <v>5</v>
      </c>
      <c r="B7" s="3" t="s">
        <v>3</v>
      </c>
      <c r="C7" s="4">
        <v>37722</v>
      </c>
      <c r="D7" s="5">
        <v>38307</v>
      </c>
      <c r="E7" s="4">
        <v>37222</v>
      </c>
      <c r="F7" s="4">
        <v>35034</v>
      </c>
      <c r="G7" s="4">
        <v>34570</v>
      </c>
      <c r="H7" s="4">
        <v>34783</v>
      </c>
      <c r="I7" s="4">
        <v>33860</v>
      </c>
      <c r="J7" s="4">
        <v>33468</v>
      </c>
      <c r="K7" s="4">
        <v>31315</v>
      </c>
      <c r="L7" s="4">
        <v>31798</v>
      </c>
      <c r="M7" s="4">
        <v>31101</v>
      </c>
      <c r="N7" s="4">
        <v>27869</v>
      </c>
      <c r="O7" s="6">
        <v>27880</v>
      </c>
      <c r="P7" s="74">
        <v>27021</v>
      </c>
      <c r="Q7" s="7">
        <v>25881</v>
      </c>
      <c r="R7" s="74">
        <f>'Dati ISTAT 16 senza IncMort'!B25</f>
        <v>26520</v>
      </c>
      <c r="S7" s="8">
        <f t="shared" si="0"/>
        <v>514351</v>
      </c>
      <c r="V7" s="138"/>
      <c r="W7" s="44" t="s">
        <v>5</v>
      </c>
      <c r="X7" s="48">
        <v>25881</v>
      </c>
      <c r="Y7" s="54">
        <v>14.828204584648702</v>
      </c>
      <c r="Z7" s="54">
        <v>14.828204584648702</v>
      </c>
      <c r="AA7" s="55">
        <v>40.311334429554428</v>
      </c>
      <c r="AB7" s="41"/>
    </row>
    <row r="8" spans="1:28" ht="15" thickBot="1" x14ac:dyDescent="0.35">
      <c r="A8" s="128"/>
      <c r="B8" s="3" t="s">
        <v>4</v>
      </c>
      <c r="C8" s="9">
        <v>806</v>
      </c>
      <c r="D8" s="10">
        <v>799</v>
      </c>
      <c r="E8" s="10">
        <v>766</v>
      </c>
      <c r="F8" s="10">
        <v>687</v>
      </c>
      <c r="G8" s="10">
        <v>651</v>
      </c>
      <c r="H8" s="10">
        <v>663</v>
      </c>
      <c r="I8" s="10">
        <v>543</v>
      </c>
      <c r="J8" s="10">
        <v>590</v>
      </c>
      <c r="K8" s="10">
        <v>485</v>
      </c>
      <c r="L8" s="10">
        <v>482</v>
      </c>
      <c r="M8" s="10">
        <v>503</v>
      </c>
      <c r="N8" s="10">
        <v>436</v>
      </c>
      <c r="O8" s="12">
        <v>429</v>
      </c>
      <c r="P8" s="73">
        <v>428</v>
      </c>
      <c r="Q8" s="11">
        <v>405</v>
      </c>
      <c r="R8" s="73">
        <f>'2016 da spss'!C4</f>
        <v>404</v>
      </c>
      <c r="S8" s="8">
        <f t="shared" si="0"/>
        <v>9077</v>
      </c>
      <c r="V8" s="138"/>
      <c r="W8" s="44" t="s">
        <v>6</v>
      </c>
      <c r="X8" s="48">
        <v>26715</v>
      </c>
      <c r="Y8" s="54">
        <v>15.30603475441019</v>
      </c>
      <c r="Z8" s="54">
        <v>15.30603475441019</v>
      </c>
      <c r="AA8" s="55">
        <v>55.617369183964612</v>
      </c>
      <c r="AB8" s="41"/>
    </row>
    <row r="9" spans="1:28" ht="15" thickBot="1" x14ac:dyDescent="0.35">
      <c r="A9" s="127" t="s">
        <v>6</v>
      </c>
      <c r="B9" s="3" t="s">
        <v>3</v>
      </c>
      <c r="C9" s="4">
        <v>37664</v>
      </c>
      <c r="D9" s="5">
        <v>37975</v>
      </c>
      <c r="E9" s="4">
        <v>37311</v>
      </c>
      <c r="F9" s="4">
        <v>35130</v>
      </c>
      <c r="G9" s="4">
        <v>34910</v>
      </c>
      <c r="H9" s="4">
        <v>34742</v>
      </c>
      <c r="I9" s="4">
        <v>34205</v>
      </c>
      <c r="J9" s="4">
        <v>33141</v>
      </c>
      <c r="K9" s="4">
        <v>32656</v>
      </c>
      <c r="L9" s="4">
        <v>31463</v>
      </c>
      <c r="M9" s="4">
        <v>31245</v>
      </c>
      <c r="N9" s="4">
        <v>27979</v>
      </c>
      <c r="O9" s="74">
        <v>27006</v>
      </c>
      <c r="P9" s="6">
        <v>27107</v>
      </c>
      <c r="Q9" s="74">
        <v>26715</v>
      </c>
      <c r="R9" s="7">
        <f>'Dati ISTAT 16 senza IncMort'!B26</f>
        <v>26376</v>
      </c>
      <c r="S9" s="8">
        <f t="shared" si="0"/>
        <v>515625</v>
      </c>
      <c r="V9" s="138"/>
      <c r="W9" s="44" t="s">
        <v>7</v>
      </c>
      <c r="X9" s="48">
        <v>26854</v>
      </c>
      <c r="Y9" s="54">
        <v>15.385673116037104</v>
      </c>
      <c r="Z9" s="54">
        <v>15.385673116037104</v>
      </c>
      <c r="AA9" s="55">
        <v>71.003042300001724</v>
      </c>
      <c r="AB9" s="41"/>
    </row>
    <row r="10" spans="1:28" ht="15" thickBot="1" x14ac:dyDescent="0.35">
      <c r="A10" s="128"/>
      <c r="B10" s="3" t="s">
        <v>4</v>
      </c>
      <c r="C10" s="9">
        <v>805</v>
      </c>
      <c r="D10" s="10">
        <v>786</v>
      </c>
      <c r="E10" s="10">
        <v>752</v>
      </c>
      <c r="F10" s="10">
        <v>659</v>
      </c>
      <c r="G10" s="10">
        <v>655</v>
      </c>
      <c r="H10" s="10">
        <v>619</v>
      </c>
      <c r="I10" s="10">
        <v>598</v>
      </c>
      <c r="J10" s="10">
        <v>557</v>
      </c>
      <c r="K10" s="10">
        <v>553</v>
      </c>
      <c r="L10" s="10">
        <v>514</v>
      </c>
      <c r="M10" s="10">
        <v>493</v>
      </c>
      <c r="N10" s="10">
        <v>441</v>
      </c>
      <c r="O10" s="11">
        <v>401</v>
      </c>
      <c r="P10" s="12">
        <v>448</v>
      </c>
      <c r="Q10" s="73">
        <v>411</v>
      </c>
      <c r="R10" s="73">
        <f>'2016 da spss'!C5</f>
        <v>428</v>
      </c>
      <c r="S10" s="8">
        <f t="shared" si="0"/>
        <v>9120</v>
      </c>
      <c r="V10" s="138"/>
      <c r="W10" s="44" t="s">
        <v>8</v>
      </c>
      <c r="X10" s="48">
        <v>26900</v>
      </c>
      <c r="Y10" s="54">
        <v>15.412028257294931</v>
      </c>
      <c r="Z10" s="54">
        <v>15.412028257294931</v>
      </c>
      <c r="AA10" s="55">
        <v>86.415070557296644</v>
      </c>
      <c r="AB10" s="41"/>
    </row>
    <row r="11" spans="1:28" ht="15" thickBot="1" x14ac:dyDescent="0.35">
      <c r="A11" s="127" t="s">
        <v>7</v>
      </c>
      <c r="B11" s="3" t="s">
        <v>3</v>
      </c>
      <c r="C11" s="4">
        <v>37964</v>
      </c>
      <c r="D11" s="5">
        <v>38560</v>
      </c>
      <c r="E11" s="4">
        <v>37003</v>
      </c>
      <c r="F11" s="4">
        <v>36182</v>
      </c>
      <c r="G11" s="4">
        <v>34752</v>
      </c>
      <c r="H11" s="4">
        <v>36041</v>
      </c>
      <c r="I11" s="4">
        <v>34010</v>
      </c>
      <c r="J11" s="4">
        <v>32374</v>
      </c>
      <c r="K11" s="4">
        <v>33414</v>
      </c>
      <c r="L11" s="4">
        <v>32179</v>
      </c>
      <c r="M11" s="4">
        <v>30421</v>
      </c>
      <c r="N11" s="4">
        <v>28559</v>
      </c>
      <c r="O11" s="6">
        <v>27613</v>
      </c>
      <c r="P11" s="74">
        <v>26599</v>
      </c>
      <c r="Q11" s="74">
        <v>26854</v>
      </c>
      <c r="R11" s="7">
        <f>'Dati ISTAT 16 senza IncMort'!B27</f>
        <v>26572</v>
      </c>
      <c r="S11" s="8">
        <f t="shared" si="0"/>
        <v>519097</v>
      </c>
      <c r="V11" s="138"/>
      <c r="W11" s="44" t="s">
        <v>9</v>
      </c>
      <c r="X11" s="48">
        <v>23711</v>
      </c>
      <c r="Y11" s="54">
        <v>13.58492944270335</v>
      </c>
      <c r="Z11" s="54">
        <v>13.58492944270335</v>
      </c>
      <c r="AA11" s="55">
        <v>100</v>
      </c>
      <c r="AB11" s="41"/>
    </row>
    <row r="12" spans="1:28" ht="15" thickBot="1" x14ac:dyDescent="0.35">
      <c r="A12" s="128"/>
      <c r="B12" s="3" t="s">
        <v>4</v>
      </c>
      <c r="C12" s="10">
        <v>855</v>
      </c>
      <c r="D12" s="9">
        <v>875</v>
      </c>
      <c r="E12" s="10">
        <v>832</v>
      </c>
      <c r="F12" s="10">
        <v>729</v>
      </c>
      <c r="G12" s="10">
        <v>668</v>
      </c>
      <c r="H12" s="10">
        <v>656</v>
      </c>
      <c r="I12" s="10">
        <v>638</v>
      </c>
      <c r="J12" s="10">
        <v>595</v>
      </c>
      <c r="K12" s="10">
        <v>547</v>
      </c>
      <c r="L12" s="10">
        <v>482</v>
      </c>
      <c r="M12" s="10">
        <v>474</v>
      </c>
      <c r="N12" s="10">
        <v>484</v>
      </c>
      <c r="O12" s="12">
        <v>441</v>
      </c>
      <c r="P12" s="73">
        <v>430</v>
      </c>
      <c r="Q12" s="73">
        <v>436</v>
      </c>
      <c r="R12" s="11">
        <f>'2016 da spss'!C6</f>
        <v>401</v>
      </c>
      <c r="S12" s="8">
        <f t="shared" si="0"/>
        <v>9543</v>
      </c>
      <c r="V12" s="139"/>
      <c r="W12" s="45" t="s">
        <v>11</v>
      </c>
      <c r="X12" s="49">
        <v>174539</v>
      </c>
      <c r="Y12" s="56">
        <v>100</v>
      </c>
      <c r="Z12" s="56">
        <v>100</v>
      </c>
      <c r="AA12" s="57"/>
      <c r="AB12" s="41"/>
    </row>
    <row r="13" spans="1:28" ht="15" thickBot="1" x14ac:dyDescent="0.35">
      <c r="A13" s="127" t="s">
        <v>8</v>
      </c>
      <c r="B13" s="3" t="s">
        <v>3</v>
      </c>
      <c r="C13" s="4">
        <v>40241</v>
      </c>
      <c r="D13" s="5">
        <v>40952</v>
      </c>
      <c r="E13" s="4">
        <v>38044</v>
      </c>
      <c r="F13" s="4">
        <v>37615</v>
      </c>
      <c r="G13" s="4">
        <v>37131</v>
      </c>
      <c r="H13" s="4">
        <v>36574</v>
      </c>
      <c r="I13" s="4">
        <v>36230</v>
      </c>
      <c r="J13" s="4">
        <v>33914</v>
      </c>
      <c r="K13" s="4">
        <v>33349</v>
      </c>
      <c r="L13" s="4">
        <v>33834</v>
      </c>
      <c r="M13" s="4">
        <v>32121</v>
      </c>
      <c r="N13" s="4">
        <v>29651</v>
      </c>
      <c r="O13" s="6">
        <v>28122</v>
      </c>
      <c r="P13" s="74">
        <v>27201</v>
      </c>
      <c r="Q13" s="7">
        <v>26900</v>
      </c>
      <c r="R13" s="74">
        <f>'Dati ISTAT 16 senza IncMort'!B28</f>
        <v>27937</v>
      </c>
      <c r="S13" s="8">
        <f t="shared" si="0"/>
        <v>539816</v>
      </c>
    </row>
    <row r="14" spans="1:28" ht="15" thickBot="1" x14ac:dyDescent="0.35">
      <c r="A14" s="128"/>
      <c r="B14" s="3" t="s">
        <v>4</v>
      </c>
      <c r="C14" s="9">
        <v>934</v>
      </c>
      <c r="D14" s="10">
        <v>891</v>
      </c>
      <c r="E14" s="10">
        <v>820</v>
      </c>
      <c r="F14" s="10">
        <v>779</v>
      </c>
      <c r="G14" s="10">
        <v>738</v>
      </c>
      <c r="H14" s="10">
        <v>740</v>
      </c>
      <c r="I14" s="10">
        <v>687</v>
      </c>
      <c r="J14" s="10">
        <v>628</v>
      </c>
      <c r="K14" s="10">
        <v>565</v>
      </c>
      <c r="L14" s="10">
        <v>575</v>
      </c>
      <c r="M14" s="10">
        <v>504</v>
      </c>
      <c r="N14" s="10">
        <v>529</v>
      </c>
      <c r="O14" s="12">
        <v>471</v>
      </c>
      <c r="P14" s="11">
        <v>426</v>
      </c>
      <c r="Q14" s="73">
        <v>433</v>
      </c>
      <c r="R14" s="73">
        <f>'2016 da spss'!C7</f>
        <v>466</v>
      </c>
      <c r="S14" s="8">
        <f t="shared" si="0"/>
        <v>10186</v>
      </c>
    </row>
    <row r="15" spans="1:28" ht="15" thickBot="1" x14ac:dyDescent="0.35">
      <c r="A15" s="127" t="s">
        <v>9</v>
      </c>
      <c r="B15" s="3" t="s">
        <v>3</v>
      </c>
      <c r="C15" s="4">
        <v>38692</v>
      </c>
      <c r="D15" s="5">
        <v>39341</v>
      </c>
      <c r="E15" s="4">
        <v>36448</v>
      </c>
      <c r="F15" s="4">
        <v>35463</v>
      </c>
      <c r="G15" s="4">
        <v>35616</v>
      </c>
      <c r="H15" s="4">
        <v>34181</v>
      </c>
      <c r="I15" s="4">
        <v>32627</v>
      </c>
      <c r="J15" s="4">
        <v>31030</v>
      </c>
      <c r="K15" s="4">
        <v>29522</v>
      </c>
      <c r="L15" s="4">
        <v>29544</v>
      </c>
      <c r="M15" s="4">
        <v>28725</v>
      </c>
      <c r="N15" s="4">
        <v>26095</v>
      </c>
      <c r="O15" s="6">
        <v>24746</v>
      </c>
      <c r="P15" s="74">
        <v>24143</v>
      </c>
      <c r="Q15" s="7">
        <v>23711</v>
      </c>
      <c r="R15" s="74">
        <f>'Dati ISTAT 16 senza IncMort'!B29</f>
        <v>24272</v>
      </c>
      <c r="S15" s="8">
        <f t="shared" si="0"/>
        <v>494156</v>
      </c>
      <c r="V15" s="140" t="s">
        <v>44</v>
      </c>
      <c r="W15" s="141"/>
      <c r="X15" s="141"/>
      <c r="Y15" s="141"/>
      <c r="Z15" s="141"/>
      <c r="AA15" s="141"/>
      <c r="AB15" s="41"/>
    </row>
    <row r="16" spans="1:28" ht="19.2" thickBot="1" x14ac:dyDescent="0.35">
      <c r="A16" s="128"/>
      <c r="B16" s="3" t="s">
        <v>4</v>
      </c>
      <c r="C16" s="5">
        <v>1122</v>
      </c>
      <c r="D16" s="4">
        <v>1069</v>
      </c>
      <c r="E16" s="4">
        <v>1018</v>
      </c>
      <c r="F16" s="10">
        <v>981</v>
      </c>
      <c r="G16" s="10">
        <v>910</v>
      </c>
      <c r="H16" s="10">
        <v>898</v>
      </c>
      <c r="I16" s="10">
        <v>830</v>
      </c>
      <c r="J16" s="10">
        <v>748</v>
      </c>
      <c r="K16" s="10">
        <v>642</v>
      </c>
      <c r="L16" s="10">
        <v>661</v>
      </c>
      <c r="M16" s="10">
        <v>598</v>
      </c>
      <c r="N16" s="10">
        <v>580</v>
      </c>
      <c r="O16" s="11">
        <v>497</v>
      </c>
      <c r="P16" s="12">
        <v>509</v>
      </c>
      <c r="Q16" s="12">
        <v>562</v>
      </c>
      <c r="R16" s="73">
        <f>'2016 da spss'!C8</f>
        <v>517</v>
      </c>
      <c r="S16" s="8">
        <f t="shared" si="0"/>
        <v>12142</v>
      </c>
      <c r="V16" s="135" t="s">
        <v>37</v>
      </c>
      <c r="W16" s="136"/>
      <c r="X16" s="42" t="s">
        <v>38</v>
      </c>
      <c r="Y16" s="50" t="s">
        <v>39</v>
      </c>
      <c r="Z16" s="50" t="s">
        <v>40</v>
      </c>
      <c r="AA16" s="51" t="s">
        <v>41</v>
      </c>
      <c r="AB16" s="41"/>
    </row>
    <row r="17" spans="1:28" ht="15" thickBot="1" x14ac:dyDescent="0.35">
      <c r="A17" s="127" t="s">
        <v>10</v>
      </c>
      <c r="B17" s="3" t="s">
        <v>3</v>
      </c>
      <c r="C17" s="5">
        <v>32278</v>
      </c>
      <c r="D17" s="4">
        <v>31553</v>
      </c>
      <c r="E17" s="4">
        <v>29823</v>
      </c>
      <c r="F17" s="4">
        <v>28660</v>
      </c>
      <c r="G17" s="4">
        <v>28045</v>
      </c>
      <c r="H17" s="4">
        <v>27374</v>
      </c>
      <c r="I17" s="4">
        <v>25570</v>
      </c>
      <c r="J17" s="4">
        <v>23407</v>
      </c>
      <c r="K17" s="4">
        <v>23073</v>
      </c>
      <c r="L17" s="4">
        <v>22491</v>
      </c>
      <c r="M17" s="4">
        <v>21586</v>
      </c>
      <c r="N17" s="4">
        <v>19770</v>
      </c>
      <c r="O17" s="6">
        <v>19133</v>
      </c>
      <c r="P17" s="74">
        <v>18642</v>
      </c>
      <c r="Q17" s="74">
        <v>18585</v>
      </c>
      <c r="R17" s="7">
        <f>'Dati ISTAT 16 senza IncMort'!B30</f>
        <v>18283</v>
      </c>
      <c r="S17" s="8">
        <f t="shared" si="0"/>
        <v>388273</v>
      </c>
      <c r="V17" s="137" t="s">
        <v>42</v>
      </c>
      <c r="W17" s="43" t="s">
        <v>10</v>
      </c>
      <c r="X17" s="47">
        <v>521</v>
      </c>
      <c r="Y17" s="52">
        <v>16.100123609394313</v>
      </c>
      <c r="Z17" s="52">
        <v>16.100123609394313</v>
      </c>
      <c r="AA17" s="53">
        <v>16.100123609394313</v>
      </c>
      <c r="AB17" s="41"/>
    </row>
    <row r="18" spans="1:28" ht="15" thickBot="1" x14ac:dyDescent="0.35">
      <c r="A18" s="128"/>
      <c r="B18" s="3" t="s">
        <v>4</v>
      </c>
      <c r="C18" s="4">
        <v>1058</v>
      </c>
      <c r="D18" s="5">
        <v>1082</v>
      </c>
      <c r="E18" s="4">
        <v>1018</v>
      </c>
      <c r="F18" s="4">
        <v>1014</v>
      </c>
      <c r="G18" s="10">
        <v>920</v>
      </c>
      <c r="H18" s="10">
        <v>880</v>
      </c>
      <c r="I18" s="10">
        <v>764</v>
      </c>
      <c r="J18" s="10">
        <v>716</v>
      </c>
      <c r="K18" s="10">
        <v>639</v>
      </c>
      <c r="L18" s="10">
        <v>632</v>
      </c>
      <c r="M18" s="10">
        <v>550</v>
      </c>
      <c r="N18" s="10">
        <v>560</v>
      </c>
      <c r="O18" s="73">
        <v>501</v>
      </c>
      <c r="P18" s="12">
        <v>511</v>
      </c>
      <c r="Q18" s="73">
        <v>521</v>
      </c>
      <c r="R18" s="11">
        <f>'2016 da spss'!C9</f>
        <v>452</v>
      </c>
      <c r="S18" s="8">
        <f t="shared" si="0"/>
        <v>11818</v>
      </c>
      <c r="V18" s="138"/>
      <c r="W18" s="44" t="s">
        <v>2</v>
      </c>
      <c r="X18" s="48">
        <v>468</v>
      </c>
      <c r="Y18" s="54">
        <v>14.46229913473424</v>
      </c>
      <c r="Z18" s="54">
        <v>14.46229913473424</v>
      </c>
      <c r="AA18" s="55">
        <v>30.562422744128554</v>
      </c>
      <c r="AB18" s="41"/>
    </row>
    <row r="19" spans="1:28" ht="15" thickBot="1" x14ac:dyDescent="0.35">
      <c r="A19" s="129" t="s">
        <v>11</v>
      </c>
      <c r="B19" s="104" t="s">
        <v>3</v>
      </c>
      <c r="C19" s="13">
        <v>263100</v>
      </c>
      <c r="D19" s="14">
        <v>265402</v>
      </c>
      <c r="E19" s="13">
        <v>252271</v>
      </c>
      <c r="F19" s="13">
        <v>243490</v>
      </c>
      <c r="G19" s="13">
        <v>240011</v>
      </c>
      <c r="H19" s="13">
        <v>238124</v>
      </c>
      <c r="I19" s="13">
        <v>230871</v>
      </c>
      <c r="J19" s="13">
        <v>218963</v>
      </c>
      <c r="K19" s="13">
        <v>215405</v>
      </c>
      <c r="L19" s="13">
        <v>212997</v>
      </c>
      <c r="M19" s="13">
        <v>205638</v>
      </c>
      <c r="N19" s="13">
        <v>188228</v>
      </c>
      <c r="O19" s="8">
        <v>181660</v>
      </c>
      <c r="P19" s="75">
        <v>177031</v>
      </c>
      <c r="Q19" s="15">
        <f>SUM(Q5+Q7+Q9+Q11+Q13+Q15+Q17)</f>
        <v>174539</v>
      </c>
      <c r="R19" s="75">
        <f>SUM(R5+R7+R9+R11+R13+R15+R17)</f>
        <v>175791</v>
      </c>
      <c r="S19" s="16">
        <f>SUM(C19:R19)</f>
        <v>3483521</v>
      </c>
      <c r="V19" s="138"/>
      <c r="W19" s="44" t="s">
        <v>5</v>
      </c>
      <c r="X19" s="48">
        <v>405</v>
      </c>
      <c r="Y19" s="54">
        <v>12.515451174289247</v>
      </c>
      <c r="Z19" s="54">
        <v>12.515451174289247</v>
      </c>
      <c r="AA19" s="55">
        <v>43.077873918417801</v>
      </c>
      <c r="AB19" s="41"/>
    </row>
    <row r="20" spans="1:28" ht="15" thickBot="1" x14ac:dyDescent="0.35">
      <c r="A20" s="130"/>
      <c r="B20" s="104" t="s">
        <v>4</v>
      </c>
      <c r="C20" s="14">
        <v>6455</v>
      </c>
      <c r="D20" s="13">
        <v>6332</v>
      </c>
      <c r="E20" s="13">
        <v>5929</v>
      </c>
      <c r="F20" s="13">
        <v>5548</v>
      </c>
      <c r="G20" s="13">
        <v>5271</v>
      </c>
      <c r="H20" s="13">
        <v>5178</v>
      </c>
      <c r="I20" s="13">
        <v>4718</v>
      </c>
      <c r="J20" s="13">
        <v>4364</v>
      </c>
      <c r="K20" s="13">
        <v>3973</v>
      </c>
      <c r="L20" s="13">
        <v>3871</v>
      </c>
      <c r="M20" s="13">
        <v>3616</v>
      </c>
      <c r="N20" s="13">
        <v>3515</v>
      </c>
      <c r="O20" s="75">
        <v>3161</v>
      </c>
      <c r="P20" s="8">
        <v>3175</v>
      </c>
      <c r="Q20" s="75">
        <f>SUM(Q6+Q8+Q10+Q12+Q14+Q16+Q18)</f>
        <v>3236</v>
      </c>
      <c r="R20" s="15">
        <f>SUM(R6+R8+R10+R12+R14+R16+R18)</f>
        <v>3105</v>
      </c>
      <c r="S20" s="16">
        <f>SUM(C20:R20)</f>
        <v>71447</v>
      </c>
      <c r="V20" s="138"/>
      <c r="W20" s="44" t="s">
        <v>6</v>
      </c>
      <c r="X20" s="48">
        <v>411</v>
      </c>
      <c r="Y20" s="54">
        <v>12.700865265760198</v>
      </c>
      <c r="Z20" s="54">
        <v>12.700865265760198</v>
      </c>
      <c r="AA20" s="55">
        <v>55.778739184178001</v>
      </c>
      <c r="AB20" s="41"/>
    </row>
    <row r="21" spans="1:28" x14ac:dyDescent="0.3">
      <c r="A21" s="124" t="s">
        <v>104</v>
      </c>
      <c r="B21" s="124"/>
      <c r="C21" s="124"/>
      <c r="D21" s="124"/>
      <c r="E21" s="124"/>
      <c r="F21" s="124"/>
      <c r="G21" s="124"/>
      <c r="H21" s="124"/>
      <c r="I21" s="124"/>
      <c r="J21" s="124"/>
      <c r="K21" s="124"/>
      <c r="L21" s="124"/>
      <c r="M21" s="124"/>
      <c r="N21" s="124"/>
      <c r="O21" s="124"/>
      <c r="P21" s="124"/>
      <c r="Q21" s="124"/>
      <c r="R21" s="124"/>
      <c r="S21" s="124"/>
      <c r="V21" s="138"/>
      <c r="W21" s="44" t="s">
        <v>7</v>
      </c>
      <c r="X21" s="48">
        <v>436</v>
      </c>
      <c r="Y21" s="54">
        <v>13.473423980222497</v>
      </c>
      <c r="Z21" s="54">
        <v>13.473423980222497</v>
      </c>
      <c r="AA21" s="55">
        <v>69.2521631644005</v>
      </c>
      <c r="AB21" s="41"/>
    </row>
    <row r="22" spans="1:28" x14ac:dyDescent="0.3">
      <c r="A22" s="17"/>
      <c r="V22" s="138"/>
      <c r="W22" s="44" t="s">
        <v>8</v>
      </c>
      <c r="X22" s="48">
        <v>433</v>
      </c>
      <c r="Y22" s="54">
        <v>13.380716934487021</v>
      </c>
      <c r="Z22" s="54">
        <v>13.380716934487021</v>
      </c>
      <c r="AA22" s="55">
        <v>82.632880098887512</v>
      </c>
      <c r="AB22" s="41"/>
    </row>
    <row r="23" spans="1:28" ht="16.2" thickBot="1" x14ac:dyDescent="0.35">
      <c r="A23" s="31" t="s">
        <v>12</v>
      </c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V23" s="138"/>
      <c r="W23" s="44" t="s">
        <v>9</v>
      </c>
      <c r="X23" s="48">
        <v>562</v>
      </c>
      <c r="Y23" s="54">
        <v>17.367119901112485</v>
      </c>
      <c r="Z23" s="54">
        <v>17.367119901112485</v>
      </c>
      <c r="AA23" s="55">
        <v>100</v>
      </c>
      <c r="AB23" s="41"/>
    </row>
    <row r="24" spans="1:28" ht="15" thickBot="1" x14ac:dyDescent="0.35">
      <c r="A24" s="133" t="s">
        <v>1</v>
      </c>
      <c r="B24" s="134"/>
      <c r="C24" s="2">
        <v>2001</v>
      </c>
      <c r="D24" s="2">
        <v>2002</v>
      </c>
      <c r="E24" s="2">
        <v>2003</v>
      </c>
      <c r="F24" s="2">
        <v>2004</v>
      </c>
      <c r="G24" s="2">
        <v>2005</v>
      </c>
      <c r="H24" s="2">
        <v>2006</v>
      </c>
      <c r="I24" s="2">
        <v>2007</v>
      </c>
      <c r="J24" s="2">
        <v>2008</v>
      </c>
      <c r="K24" s="2">
        <v>2009</v>
      </c>
      <c r="L24" s="2">
        <v>2010</v>
      </c>
      <c r="M24" s="2">
        <v>2011</v>
      </c>
      <c r="N24" s="2">
        <v>2012</v>
      </c>
      <c r="O24" s="2">
        <v>2013</v>
      </c>
      <c r="P24" s="2">
        <v>2014</v>
      </c>
      <c r="Q24" s="2">
        <v>2015</v>
      </c>
      <c r="R24" s="2">
        <v>2016</v>
      </c>
      <c r="S24" s="2" t="s">
        <v>11</v>
      </c>
      <c r="V24" s="139"/>
      <c r="W24" s="45" t="s">
        <v>11</v>
      </c>
      <c r="X24" s="49">
        <v>3236</v>
      </c>
      <c r="Y24" s="56">
        <v>100</v>
      </c>
      <c r="Z24" s="56">
        <v>100</v>
      </c>
      <c r="AA24" s="57"/>
      <c r="AB24" s="41"/>
    </row>
    <row r="25" spans="1:28" ht="15" thickBot="1" x14ac:dyDescent="0.35">
      <c r="A25" s="127" t="s">
        <v>2</v>
      </c>
      <c r="B25" s="3" t="s">
        <v>3</v>
      </c>
      <c r="C25" s="38">
        <f>C5/S5*100</f>
        <v>7.5241652235539425</v>
      </c>
      <c r="D25" s="38">
        <f>D5/S5*100</f>
        <v>7.5583313647128181</v>
      </c>
      <c r="E25" s="38">
        <f>E5/S5*100</f>
        <v>7.1104620628930331</v>
      </c>
      <c r="F25" s="38">
        <f>F5/S5*100</f>
        <v>6.9124936792638856</v>
      </c>
      <c r="G25" s="38">
        <f>G5/S5*100</f>
        <v>6.8306901755749188</v>
      </c>
      <c r="H25" s="38">
        <f>H5/S5*100</f>
        <v>6.721748994051187</v>
      </c>
      <c r="I25" s="38">
        <f>I5/S5*100</f>
        <v>6.7100348885110002</v>
      </c>
      <c r="J25" s="38">
        <f>J5/S5*100</f>
        <v>6.1750907355091629</v>
      </c>
      <c r="K25" s="38">
        <f>K5/S5*100</f>
        <v>6.2623608217835507</v>
      </c>
      <c r="L25" s="38">
        <f>L5/S5*100</f>
        <v>6.1866096059570133</v>
      </c>
      <c r="M25" s="38">
        <f>M5/S5*100</f>
        <v>5.9427609756288033</v>
      </c>
      <c r="N25" s="38">
        <f>N5/S5*100</f>
        <v>5.5261292885828466</v>
      </c>
      <c r="O25" s="38">
        <f>O5/S5*100</f>
        <v>5.3025851078576274</v>
      </c>
      <c r="P25" s="38">
        <f>P5/S5*100</f>
        <v>5.1381971601103471</v>
      </c>
      <c r="Q25" s="38">
        <f>Q5/S5*100</f>
        <v>5.0552222458673617</v>
      </c>
      <c r="R25" s="38">
        <f>R5/S5*100</f>
        <v>5.043117670142502</v>
      </c>
      <c r="S25" s="97">
        <f>SUM(C25:R25)</f>
        <v>100.00000000000001</v>
      </c>
    </row>
    <row r="26" spans="1:28" ht="15" thickBot="1" x14ac:dyDescent="0.35">
      <c r="A26" s="128"/>
      <c r="B26" s="3" t="s">
        <v>4</v>
      </c>
      <c r="C26" s="38">
        <f t="shared" ref="C26:C40" si="1">C6/S6*100</f>
        <v>9.1517623679531432</v>
      </c>
      <c r="D26" s="38">
        <f t="shared" ref="D26:D40" si="2">D6/S6*100</f>
        <v>8.6811003033155529</v>
      </c>
      <c r="E26" s="38">
        <f t="shared" ref="E26:E40" si="3">E6/S6*100</f>
        <v>7.5619705051772828</v>
      </c>
      <c r="F26" s="38">
        <f t="shared" ref="F26:F40" si="4">F6/S6*100</f>
        <v>7.3109507373705682</v>
      </c>
      <c r="G26" s="38">
        <f t="shared" ref="G26:G40" si="5">G6/S6*100</f>
        <v>7.6247254471289621</v>
      </c>
      <c r="H26" s="38">
        <f t="shared" ref="H26:H40" si="6">H6/S6*100</f>
        <v>7.5515113481853362</v>
      </c>
      <c r="I26" s="38">
        <f t="shared" ref="I26:I40" si="7">I6/S6*100</f>
        <v>6.8821253007007632</v>
      </c>
      <c r="J26" s="38">
        <f t="shared" ref="J26:J40" si="8">J6/S6*100</f>
        <v>5.5433532057316182</v>
      </c>
      <c r="K26" s="38">
        <f t="shared" ref="K26:K40" si="9">K6/S6*100</f>
        <v>5.6688630896349759</v>
      </c>
      <c r="L26" s="38">
        <f t="shared" ref="L26:L40" si="10">L6/S6*100</f>
        <v>5.4910574207718863</v>
      </c>
      <c r="M26" s="38">
        <f t="shared" ref="M26:M40" si="11">M6/S6*100</f>
        <v>5.1668235540215459</v>
      </c>
      <c r="N26" s="38">
        <f t="shared" ref="N26:N40" si="12">N6/S6*100</f>
        <v>5.0726911410940279</v>
      </c>
      <c r="O26" s="38">
        <f t="shared" ref="O26:O40" si="13">O6/S6*100</f>
        <v>4.4033050936094558</v>
      </c>
      <c r="P26" s="38">
        <f t="shared" ref="P26:P40" si="14">P6/S6*100</f>
        <v>4.424223407593348</v>
      </c>
      <c r="Q26" s="38">
        <f>Q6/S6*100</f>
        <v>4.8948854722309383</v>
      </c>
      <c r="R26" s="38">
        <f t="shared" ref="R26:R40" si="15">R6/S6*100</f>
        <v>4.5706516054805979</v>
      </c>
      <c r="S26" s="97">
        <f t="shared" ref="S26:S38" si="16">SUM(C26:R26)</f>
        <v>100</v>
      </c>
    </row>
    <row r="27" spans="1:28" ht="15" thickBot="1" x14ac:dyDescent="0.35">
      <c r="A27" s="127" t="s">
        <v>5</v>
      </c>
      <c r="B27" s="3" t="s">
        <v>3</v>
      </c>
      <c r="C27" s="38">
        <f t="shared" si="1"/>
        <v>7.333902335175785</v>
      </c>
      <c r="D27" s="38">
        <f t="shared" si="2"/>
        <v>7.4476378970780663</v>
      </c>
      <c r="E27" s="38">
        <f t="shared" si="3"/>
        <v>7.2366924532080228</v>
      </c>
      <c r="F27" s="38">
        <f t="shared" si="4"/>
        <v>6.8113020097171004</v>
      </c>
      <c r="G27" s="38">
        <f t="shared" si="5"/>
        <v>6.7210912392510176</v>
      </c>
      <c r="H27" s="38">
        <f t="shared" si="6"/>
        <v>6.7625026489692832</v>
      </c>
      <c r="I27" s="38">
        <f t="shared" si="7"/>
        <v>6.5830532068567971</v>
      </c>
      <c r="J27" s="38">
        <f t="shared" si="8"/>
        <v>6.5068406593940713</v>
      </c>
      <c r="K27" s="38">
        <f t="shared" si="9"/>
        <v>6.0882549076408905</v>
      </c>
      <c r="L27" s="38">
        <f t="shared" si="10"/>
        <v>6.1821596536217482</v>
      </c>
      <c r="M27" s="38">
        <f t="shared" si="11"/>
        <v>6.0466490781586888</v>
      </c>
      <c r="N27" s="38">
        <f t="shared" si="12"/>
        <v>5.4182844011190801</v>
      </c>
      <c r="O27" s="38">
        <f t="shared" si="13"/>
        <v>5.4204230185223707</v>
      </c>
      <c r="P27" s="38">
        <f t="shared" si="14"/>
        <v>5.2534164413017574</v>
      </c>
      <c r="Q27" s="38">
        <f t="shared" ref="Q27:Q38" si="17">Q7/S7*100</f>
        <v>5.0317779104152613</v>
      </c>
      <c r="R27" s="38">
        <f t="shared" si="15"/>
        <v>5.1560121395700609</v>
      </c>
      <c r="S27" s="97">
        <f t="shared" si="16"/>
        <v>100</v>
      </c>
    </row>
    <row r="28" spans="1:28" ht="15" thickBot="1" x14ac:dyDescent="0.35">
      <c r="A28" s="128"/>
      <c r="B28" s="3" t="s">
        <v>4</v>
      </c>
      <c r="C28" s="38">
        <f t="shared" si="1"/>
        <v>8.8795857662223199</v>
      </c>
      <c r="D28" s="38">
        <f t="shared" si="2"/>
        <v>8.802467775696817</v>
      </c>
      <c r="E28" s="38">
        <f t="shared" si="3"/>
        <v>8.4389115346480104</v>
      </c>
      <c r="F28" s="38">
        <f t="shared" si="4"/>
        <v>7.5685799272887513</v>
      </c>
      <c r="G28" s="38">
        <f t="shared" si="5"/>
        <v>7.1719731188718745</v>
      </c>
      <c r="H28" s="38">
        <f t="shared" si="6"/>
        <v>7.3041753883441665</v>
      </c>
      <c r="I28" s="38">
        <f t="shared" si="7"/>
        <v>5.9821526936212406</v>
      </c>
      <c r="J28" s="38">
        <f t="shared" si="8"/>
        <v>6.4999449157210538</v>
      </c>
      <c r="K28" s="38">
        <f t="shared" si="9"/>
        <v>5.3431750578384927</v>
      </c>
      <c r="L28" s="38">
        <f t="shared" si="10"/>
        <v>5.3101244904704199</v>
      </c>
      <c r="M28" s="38">
        <f t="shared" si="11"/>
        <v>5.541478462046932</v>
      </c>
      <c r="N28" s="38">
        <f t="shared" si="12"/>
        <v>4.8033491241599648</v>
      </c>
      <c r="O28" s="38">
        <f t="shared" si="13"/>
        <v>4.7262311336344602</v>
      </c>
      <c r="P28" s="38">
        <f t="shared" si="14"/>
        <v>4.7152142778451029</v>
      </c>
      <c r="Q28" s="38">
        <f t="shared" si="17"/>
        <v>4.4618265946898754</v>
      </c>
      <c r="R28" s="38">
        <f t="shared" si="15"/>
        <v>4.4508097389005181</v>
      </c>
      <c r="S28" s="97">
        <f t="shared" si="16"/>
        <v>100</v>
      </c>
    </row>
    <row r="29" spans="1:28" ht="15" thickBot="1" x14ac:dyDescent="0.35">
      <c r="A29" s="127" t="s">
        <v>6</v>
      </c>
      <c r="B29" s="3" t="s">
        <v>3</v>
      </c>
      <c r="C29" s="38">
        <f t="shared" si="1"/>
        <v>7.3045333333333335</v>
      </c>
      <c r="D29" s="38">
        <f t="shared" si="2"/>
        <v>7.3648484848484852</v>
      </c>
      <c r="E29" s="38">
        <f t="shared" si="3"/>
        <v>7.2360727272727274</v>
      </c>
      <c r="F29" s="38">
        <f t="shared" si="4"/>
        <v>6.8130909090909091</v>
      </c>
      <c r="G29" s="38">
        <f t="shared" si="5"/>
        <v>6.7704242424242427</v>
      </c>
      <c r="H29" s="38">
        <f t="shared" si="6"/>
        <v>6.737842424242424</v>
      </c>
      <c r="I29" s="38">
        <f t="shared" si="7"/>
        <v>6.6336969696969703</v>
      </c>
      <c r="J29" s="38">
        <f t="shared" si="8"/>
        <v>6.4273454545454554</v>
      </c>
      <c r="K29" s="38">
        <f t="shared" si="9"/>
        <v>6.3332848484848476</v>
      </c>
      <c r="L29" s="38">
        <f t="shared" si="10"/>
        <v>6.1019151515151515</v>
      </c>
      <c r="M29" s="38">
        <f t="shared" si="11"/>
        <v>6.0596363636363639</v>
      </c>
      <c r="N29" s="38">
        <f t="shared" si="12"/>
        <v>5.4262303030303025</v>
      </c>
      <c r="O29" s="38">
        <f t="shared" si="13"/>
        <v>5.2375272727272728</v>
      </c>
      <c r="P29" s="38">
        <f t="shared" si="14"/>
        <v>5.2571151515151513</v>
      </c>
      <c r="Q29" s="38">
        <f t="shared" si="17"/>
        <v>5.1810909090909085</v>
      </c>
      <c r="R29" s="38">
        <f t="shared" si="15"/>
        <v>5.1153454545454542</v>
      </c>
      <c r="S29" s="97">
        <f t="shared" si="16"/>
        <v>100</v>
      </c>
    </row>
    <row r="30" spans="1:28" ht="15" thickBot="1" x14ac:dyDescent="0.35">
      <c r="A30" s="128"/>
      <c r="B30" s="3" t="s">
        <v>4</v>
      </c>
      <c r="C30" s="38">
        <f t="shared" si="1"/>
        <v>8.8267543859649127</v>
      </c>
      <c r="D30" s="38">
        <f t="shared" si="2"/>
        <v>8.6184210526315788</v>
      </c>
      <c r="E30" s="38">
        <f t="shared" si="3"/>
        <v>8.2456140350877192</v>
      </c>
      <c r="F30" s="38">
        <f t="shared" si="4"/>
        <v>7.2258771929824563</v>
      </c>
      <c r="G30" s="38">
        <f t="shared" si="5"/>
        <v>7.182017543859649</v>
      </c>
      <c r="H30" s="38">
        <f t="shared" si="6"/>
        <v>6.7872807017543861</v>
      </c>
      <c r="I30" s="38">
        <f t="shared" si="7"/>
        <v>6.557017543859649</v>
      </c>
      <c r="J30" s="38">
        <f t="shared" si="8"/>
        <v>6.1074561403508776</v>
      </c>
      <c r="K30" s="38">
        <f t="shared" si="9"/>
        <v>6.0635964912280702</v>
      </c>
      <c r="L30" s="38">
        <f t="shared" si="10"/>
        <v>5.6359649122807021</v>
      </c>
      <c r="M30" s="38">
        <f t="shared" si="11"/>
        <v>5.4057017543859649</v>
      </c>
      <c r="N30" s="38">
        <f t="shared" si="12"/>
        <v>4.8355263157894735</v>
      </c>
      <c r="O30" s="38">
        <f t="shared" si="13"/>
        <v>4.3969298245614032</v>
      </c>
      <c r="P30" s="38">
        <f t="shared" si="14"/>
        <v>4.9122807017543861</v>
      </c>
      <c r="Q30" s="38">
        <f t="shared" si="17"/>
        <v>4.5065789473684212</v>
      </c>
      <c r="R30" s="38">
        <f t="shared" si="15"/>
        <v>4.692982456140351</v>
      </c>
      <c r="S30" s="97">
        <f t="shared" si="16"/>
        <v>100</v>
      </c>
    </row>
    <row r="31" spans="1:28" ht="15" thickBot="1" x14ac:dyDescent="0.35">
      <c r="A31" s="127" t="s">
        <v>7</v>
      </c>
      <c r="B31" s="3" t="s">
        <v>3</v>
      </c>
      <c r="C31" s="38">
        <f t="shared" si="1"/>
        <v>7.3134693515855416</v>
      </c>
      <c r="D31" s="38">
        <f t="shared" si="2"/>
        <v>7.4282841164560773</v>
      </c>
      <c r="E31" s="38">
        <f t="shared" si="3"/>
        <v>7.1283401753429505</v>
      </c>
      <c r="F31" s="38">
        <f t="shared" si="4"/>
        <v>6.9701809103115604</v>
      </c>
      <c r="G31" s="38">
        <f t="shared" si="5"/>
        <v>6.6947025315114512</v>
      </c>
      <c r="H31" s="38">
        <f t="shared" si="6"/>
        <v>6.943018356877424</v>
      </c>
      <c r="I31" s="38">
        <f t="shared" si="7"/>
        <v>6.5517620020920946</v>
      </c>
      <c r="J31" s="38">
        <f t="shared" si="8"/>
        <v>6.2365993253669352</v>
      </c>
      <c r="K31" s="38">
        <f t="shared" si="9"/>
        <v>6.4369472372215606</v>
      </c>
      <c r="L31" s="38">
        <f t="shared" si="10"/>
        <v>6.1990340918941937</v>
      </c>
      <c r="M31" s="38">
        <f t="shared" si="11"/>
        <v>5.8603690639707029</v>
      </c>
      <c r="N31" s="38">
        <f t="shared" si="12"/>
        <v>5.5016692448617501</v>
      </c>
      <c r="O31" s="38">
        <f t="shared" si="13"/>
        <v>5.3194297019632168</v>
      </c>
      <c r="P31" s="38">
        <f t="shared" si="14"/>
        <v>5.124090487904958</v>
      </c>
      <c r="Q31" s="38">
        <f t="shared" si="17"/>
        <v>5.1732142547539288</v>
      </c>
      <c r="R31" s="38">
        <f t="shared" si="15"/>
        <v>5.1188891478856551</v>
      </c>
      <c r="S31" s="97">
        <f t="shared" si="16"/>
        <v>100</v>
      </c>
    </row>
    <row r="32" spans="1:28" ht="15" thickBot="1" x14ac:dyDescent="0.35">
      <c r="A32" s="128"/>
      <c r="B32" s="3" t="s">
        <v>4</v>
      </c>
      <c r="C32" s="38">
        <f t="shared" si="1"/>
        <v>8.9594467148695376</v>
      </c>
      <c r="D32" s="38">
        <f t="shared" si="2"/>
        <v>9.1690244158021592</v>
      </c>
      <c r="E32" s="38">
        <f t="shared" si="3"/>
        <v>8.7184323587970241</v>
      </c>
      <c r="F32" s="38">
        <f t="shared" si="4"/>
        <v>7.6391071989940276</v>
      </c>
      <c r="G32" s="38">
        <f t="shared" si="5"/>
        <v>6.9998952111495329</v>
      </c>
      <c r="H32" s="38">
        <f t="shared" si="6"/>
        <v>6.8741485905899609</v>
      </c>
      <c r="I32" s="38">
        <f t="shared" si="7"/>
        <v>6.6855286597506032</v>
      </c>
      <c r="J32" s="38">
        <f t="shared" si="8"/>
        <v>6.234936602745468</v>
      </c>
      <c r="K32" s="38">
        <f t="shared" si="9"/>
        <v>5.7319501205071779</v>
      </c>
      <c r="L32" s="38">
        <f t="shared" si="10"/>
        <v>5.0508225924761607</v>
      </c>
      <c r="M32" s="38">
        <f t="shared" si="11"/>
        <v>4.9669915121031121</v>
      </c>
      <c r="N32" s="38">
        <f t="shared" si="12"/>
        <v>5.071780362569422</v>
      </c>
      <c r="O32" s="38">
        <f t="shared" si="13"/>
        <v>4.6211883055642877</v>
      </c>
      <c r="P32" s="38">
        <f t="shared" si="14"/>
        <v>4.5059205700513463</v>
      </c>
      <c r="Q32" s="38">
        <f t="shared" si="17"/>
        <v>4.5687938803311328</v>
      </c>
      <c r="R32" s="38">
        <f t="shared" si="15"/>
        <v>4.2020329036990463</v>
      </c>
      <c r="S32" s="97">
        <f t="shared" si="16"/>
        <v>100</v>
      </c>
    </row>
    <row r="33" spans="1:22" ht="15" thickBot="1" x14ac:dyDescent="0.35">
      <c r="A33" s="127" t="s">
        <v>8</v>
      </c>
      <c r="B33" s="3" t="s">
        <v>3</v>
      </c>
      <c r="C33" s="38">
        <f t="shared" si="1"/>
        <v>7.4545771151651676</v>
      </c>
      <c r="D33" s="38">
        <f t="shared" si="2"/>
        <v>7.5862886613216354</v>
      </c>
      <c r="E33" s="38">
        <f t="shared" si="3"/>
        <v>7.047586585058613</v>
      </c>
      <c r="F33" s="38">
        <f t="shared" si="4"/>
        <v>6.9681150614283389</v>
      </c>
      <c r="G33" s="38">
        <f t="shared" si="5"/>
        <v>6.878454880922388</v>
      </c>
      <c r="H33" s="38">
        <f t="shared" si="6"/>
        <v>6.7752715740178129</v>
      </c>
      <c r="I33" s="38">
        <f t="shared" si="7"/>
        <v>6.7115461564681302</v>
      </c>
      <c r="J33" s="38">
        <f t="shared" si="8"/>
        <v>6.2825110778487483</v>
      </c>
      <c r="K33" s="38">
        <f t="shared" si="9"/>
        <v>6.1778457844895298</v>
      </c>
      <c r="L33" s="38">
        <f t="shared" si="10"/>
        <v>6.267691213302311</v>
      </c>
      <c r="M33" s="38">
        <f t="shared" si="11"/>
        <v>5.9503608637017056</v>
      </c>
      <c r="N33" s="38">
        <f t="shared" si="12"/>
        <v>5.492797545830431</v>
      </c>
      <c r="O33" s="38">
        <f t="shared" si="13"/>
        <v>5.2095528846866346</v>
      </c>
      <c r="P33" s="38">
        <f t="shared" si="14"/>
        <v>5.0389391940957662</v>
      </c>
      <c r="Q33" s="38">
        <f t="shared" si="17"/>
        <v>4.9831794537397931</v>
      </c>
      <c r="R33" s="38">
        <f t="shared" si="15"/>
        <v>5.1752819479229961</v>
      </c>
      <c r="S33" s="97">
        <f t="shared" si="16"/>
        <v>99.999999999999986</v>
      </c>
    </row>
    <row r="34" spans="1:22" ht="15" thickBot="1" x14ac:dyDescent="0.35">
      <c r="A34" s="128"/>
      <c r="B34" s="3" t="s">
        <v>4</v>
      </c>
      <c r="C34" s="38">
        <f t="shared" si="1"/>
        <v>9.1694482623208327</v>
      </c>
      <c r="D34" s="38">
        <f t="shared" si="2"/>
        <v>8.7473002159827207</v>
      </c>
      <c r="E34" s="38">
        <f t="shared" si="3"/>
        <v>8.0502650697035154</v>
      </c>
      <c r="F34" s="38">
        <f t="shared" si="4"/>
        <v>7.6477518162183387</v>
      </c>
      <c r="G34" s="38">
        <f t="shared" si="5"/>
        <v>7.2452385627331628</v>
      </c>
      <c r="H34" s="38">
        <f t="shared" si="6"/>
        <v>7.2648733555860989</v>
      </c>
      <c r="I34" s="38">
        <f t="shared" si="7"/>
        <v>6.7445513449833099</v>
      </c>
      <c r="J34" s="38">
        <f t="shared" si="8"/>
        <v>6.165324955821716</v>
      </c>
      <c r="K34" s="38">
        <f t="shared" si="9"/>
        <v>5.5468289809542508</v>
      </c>
      <c r="L34" s="38">
        <f t="shared" si="10"/>
        <v>5.6450029452189279</v>
      </c>
      <c r="M34" s="38">
        <f t="shared" si="11"/>
        <v>4.9479677989397208</v>
      </c>
      <c r="N34" s="38">
        <f t="shared" si="12"/>
        <v>5.193402709601413</v>
      </c>
      <c r="O34" s="38">
        <f t="shared" si="13"/>
        <v>4.6239937168662868</v>
      </c>
      <c r="P34" s="38">
        <f t="shared" si="14"/>
        <v>4.1822108776752405</v>
      </c>
      <c r="Q34" s="38">
        <f t="shared" si="17"/>
        <v>4.2509326526605138</v>
      </c>
      <c r="R34" s="38">
        <f t="shared" si="15"/>
        <v>4.5749067347339487</v>
      </c>
      <c r="S34" s="97">
        <f t="shared" si="16"/>
        <v>99.999999999999986</v>
      </c>
    </row>
    <row r="35" spans="1:22" ht="15" thickBot="1" x14ac:dyDescent="0.35">
      <c r="A35" s="127" t="s">
        <v>9</v>
      </c>
      <c r="B35" s="3" t="s">
        <v>3</v>
      </c>
      <c r="C35" s="38">
        <f t="shared" si="1"/>
        <v>7.8299160588963819</v>
      </c>
      <c r="D35" s="38">
        <f t="shared" si="2"/>
        <v>7.9612511028905848</v>
      </c>
      <c r="E35" s="38">
        <f t="shared" si="3"/>
        <v>7.375808449153709</v>
      </c>
      <c r="F35" s="38">
        <f t="shared" si="4"/>
        <v>7.1764786828450928</v>
      </c>
      <c r="G35" s="38">
        <f t="shared" si="5"/>
        <v>7.2074405653275484</v>
      </c>
      <c r="H35" s="38">
        <f t="shared" si="6"/>
        <v>6.9170464387764179</v>
      </c>
      <c r="I35" s="38">
        <f t="shared" si="7"/>
        <v>6.6025708480722685</v>
      </c>
      <c r="J35" s="38">
        <f t="shared" si="8"/>
        <v>6.2793935518338344</v>
      </c>
      <c r="K35" s="38">
        <f t="shared" si="9"/>
        <v>5.9742267623989189</v>
      </c>
      <c r="L35" s="38">
        <f t="shared" si="10"/>
        <v>5.978678797788552</v>
      </c>
      <c r="M35" s="38">
        <f t="shared" si="11"/>
        <v>5.8129416621471757</v>
      </c>
      <c r="N35" s="38">
        <f t="shared" si="12"/>
        <v>5.2807210678409247</v>
      </c>
      <c r="O35" s="38">
        <f t="shared" si="13"/>
        <v>5.0077303523583643</v>
      </c>
      <c r="P35" s="38">
        <f t="shared" si="14"/>
        <v>4.8857041096333953</v>
      </c>
      <c r="Q35" s="38">
        <f t="shared" si="17"/>
        <v>4.7982823238005814</v>
      </c>
      <c r="R35" s="38">
        <f t="shared" si="15"/>
        <v>4.9118092262362492</v>
      </c>
      <c r="S35" s="97">
        <f t="shared" si="16"/>
        <v>100</v>
      </c>
    </row>
    <row r="36" spans="1:22" ht="15" thickBot="1" x14ac:dyDescent="0.35">
      <c r="A36" s="128"/>
      <c r="B36" s="3" t="s">
        <v>4</v>
      </c>
      <c r="C36" s="38">
        <f t="shared" si="1"/>
        <v>9.2406522813375069</v>
      </c>
      <c r="D36" s="38">
        <f t="shared" si="2"/>
        <v>8.8041508812386766</v>
      </c>
      <c r="E36" s="38">
        <f t="shared" si="3"/>
        <v>8.3841212320869705</v>
      </c>
      <c r="F36" s="38">
        <f t="shared" si="4"/>
        <v>8.0793938395651459</v>
      </c>
      <c r="G36" s="38">
        <f t="shared" si="5"/>
        <v>7.4946466809421839</v>
      </c>
      <c r="H36" s="38">
        <f t="shared" si="6"/>
        <v>7.39581617525943</v>
      </c>
      <c r="I36" s="38">
        <f t="shared" si="7"/>
        <v>6.8357766430571569</v>
      </c>
      <c r="J36" s="38">
        <f t="shared" si="8"/>
        <v>6.160434854225004</v>
      </c>
      <c r="K36" s="38">
        <f t="shared" si="9"/>
        <v>5.2874320540273434</v>
      </c>
      <c r="L36" s="38">
        <f t="shared" si="10"/>
        <v>5.4439136880250372</v>
      </c>
      <c r="M36" s="38">
        <f t="shared" si="11"/>
        <v>4.925053533190578</v>
      </c>
      <c r="N36" s="38">
        <f t="shared" si="12"/>
        <v>4.7768077746664472</v>
      </c>
      <c r="O36" s="38">
        <f t="shared" si="13"/>
        <v>4.0932301103607314</v>
      </c>
      <c r="P36" s="38">
        <f t="shared" si="14"/>
        <v>4.1920606160434852</v>
      </c>
      <c r="Q36" s="38">
        <f t="shared" si="17"/>
        <v>4.6285620161423155</v>
      </c>
      <c r="R36" s="38">
        <f t="shared" si="15"/>
        <v>4.2579476198319881</v>
      </c>
      <c r="S36" s="97">
        <f t="shared" si="16"/>
        <v>100</v>
      </c>
    </row>
    <row r="37" spans="1:22" ht="15" thickBot="1" x14ac:dyDescent="0.35">
      <c r="A37" s="127" t="s">
        <v>10</v>
      </c>
      <c r="B37" s="3" t="s">
        <v>3</v>
      </c>
      <c r="C37" s="38">
        <f t="shared" si="1"/>
        <v>8.3132229127443829</v>
      </c>
      <c r="D37" s="38">
        <f t="shared" si="2"/>
        <v>8.1264986233912726</v>
      </c>
      <c r="E37" s="38">
        <f t="shared" si="3"/>
        <v>7.6809358363831644</v>
      </c>
      <c r="F37" s="38">
        <f t="shared" si="4"/>
        <v>7.3814043211863813</v>
      </c>
      <c r="G37" s="38">
        <f t="shared" si="5"/>
        <v>7.2230106136661574</v>
      </c>
      <c r="H37" s="38">
        <f t="shared" si="6"/>
        <v>7.0501940644855559</v>
      </c>
      <c r="I37" s="38">
        <f t="shared" si="7"/>
        <v>6.5855725224262311</v>
      </c>
      <c r="J37" s="38">
        <f t="shared" si="8"/>
        <v>6.0284902632941257</v>
      </c>
      <c r="K37" s="38">
        <f t="shared" si="9"/>
        <v>5.9424683148197275</v>
      </c>
      <c r="L37" s="38">
        <f t="shared" si="10"/>
        <v>5.7925737818493683</v>
      </c>
      <c r="M37" s="38">
        <f t="shared" si="11"/>
        <v>5.559490358587901</v>
      </c>
      <c r="N37" s="38">
        <f t="shared" si="12"/>
        <v>5.0917782076013527</v>
      </c>
      <c r="O37" s="38">
        <f t="shared" si="13"/>
        <v>4.9277183837145513</v>
      </c>
      <c r="P37" s="38">
        <f t="shared" si="14"/>
        <v>4.8012609684423069</v>
      </c>
      <c r="Q37" s="38">
        <f t="shared" si="17"/>
        <v>4.786580576037994</v>
      </c>
      <c r="R37" s="38">
        <f t="shared" si="15"/>
        <v>4.7088002513695262</v>
      </c>
      <c r="S37" s="97">
        <f t="shared" si="16"/>
        <v>100</v>
      </c>
    </row>
    <row r="38" spans="1:22" ht="15" thickBot="1" x14ac:dyDescent="0.35">
      <c r="A38" s="128"/>
      <c r="B38" s="3" t="s">
        <v>4</v>
      </c>
      <c r="C38" s="38">
        <f t="shared" si="1"/>
        <v>8.9524454222372647</v>
      </c>
      <c r="D38" s="38">
        <f t="shared" si="2"/>
        <v>9.15552546962261</v>
      </c>
      <c r="E38" s="38">
        <f t="shared" si="3"/>
        <v>8.6139786765950248</v>
      </c>
      <c r="F38" s="38">
        <f t="shared" si="4"/>
        <v>8.5801320020308012</v>
      </c>
      <c r="G38" s="38">
        <f t="shared" si="5"/>
        <v>7.7847351497715351</v>
      </c>
      <c r="H38" s="38">
        <f t="shared" si="6"/>
        <v>7.4462684041292944</v>
      </c>
      <c r="I38" s="38">
        <f t="shared" si="7"/>
        <v>6.4647148417667957</v>
      </c>
      <c r="J38" s="38">
        <f t="shared" si="8"/>
        <v>6.0585547469961076</v>
      </c>
      <c r="K38" s="38">
        <f t="shared" si="9"/>
        <v>5.4070062616347947</v>
      </c>
      <c r="L38" s="38">
        <f t="shared" si="10"/>
        <v>5.3477745811474016</v>
      </c>
      <c r="M38" s="38">
        <f t="shared" si="11"/>
        <v>4.6539177525808091</v>
      </c>
      <c r="N38" s="38">
        <f t="shared" si="12"/>
        <v>4.7385344389913691</v>
      </c>
      <c r="O38" s="38">
        <f t="shared" si="13"/>
        <v>4.2392959891690642</v>
      </c>
      <c r="P38" s="38">
        <f t="shared" si="14"/>
        <v>4.3239126755796242</v>
      </c>
      <c r="Q38" s="38">
        <f t="shared" si="17"/>
        <v>4.4085293619901842</v>
      </c>
      <c r="R38" s="38">
        <f t="shared" si="15"/>
        <v>3.8246742257573194</v>
      </c>
      <c r="S38" s="97">
        <f t="shared" si="16"/>
        <v>100</v>
      </c>
    </row>
    <row r="39" spans="1:22" ht="15" thickBot="1" x14ac:dyDescent="0.35">
      <c r="A39" s="129" t="s">
        <v>11</v>
      </c>
      <c r="B39" s="104" t="s">
        <v>3</v>
      </c>
      <c r="C39" s="39">
        <f t="shared" si="1"/>
        <v>7.5527031414479779</v>
      </c>
      <c r="D39" s="39">
        <f t="shared" si="2"/>
        <v>7.6187857056122246</v>
      </c>
      <c r="E39" s="39">
        <f t="shared" si="3"/>
        <v>7.2418395066371071</v>
      </c>
      <c r="F39" s="39">
        <f t="shared" si="4"/>
        <v>6.9897669627942527</v>
      </c>
      <c r="G39" s="39">
        <f t="shared" si="5"/>
        <v>6.889896745275828</v>
      </c>
      <c r="H39" s="39">
        <f t="shared" si="6"/>
        <v>6.8357274148770744</v>
      </c>
      <c r="I39" s="39">
        <f t="shared" si="7"/>
        <v>6.6275185365611406</v>
      </c>
      <c r="J39" s="39">
        <f t="shared" si="8"/>
        <v>6.2856804939599904</v>
      </c>
      <c r="K39" s="39">
        <f t="shared" si="9"/>
        <v>6.1835424560380146</v>
      </c>
      <c r="L39" s="39">
        <f t="shared" si="10"/>
        <v>6.1144169936107744</v>
      </c>
      <c r="M39" s="39">
        <f t="shared" si="11"/>
        <v>5.903165217031848</v>
      </c>
      <c r="N39" s="39">
        <f t="shared" si="12"/>
        <v>5.4033835306289237</v>
      </c>
      <c r="O39" s="39">
        <f t="shared" si="13"/>
        <v>5.2148386646728984</v>
      </c>
      <c r="P39" s="39">
        <f t="shared" si="14"/>
        <v>5.0819558716597371</v>
      </c>
      <c r="Q39" s="39">
        <f t="shared" ref="Q39:Q40" si="18">Q19/S19*100</f>
        <v>5.0104190558920125</v>
      </c>
      <c r="R39" s="39">
        <f t="shared" si="15"/>
        <v>5.0463597033001957</v>
      </c>
      <c r="S39" s="98">
        <f>SUM(C39:R39)</f>
        <v>100.00000000000003</v>
      </c>
    </row>
    <row r="40" spans="1:22" ht="15" thickBot="1" x14ac:dyDescent="0.35">
      <c r="A40" s="130"/>
      <c r="B40" s="104" t="s">
        <v>4</v>
      </c>
      <c r="C40" s="39">
        <f t="shared" si="1"/>
        <v>9.034669055383711</v>
      </c>
      <c r="D40" s="39">
        <f t="shared" si="2"/>
        <v>8.8625134715243465</v>
      </c>
      <c r="E40" s="39">
        <f t="shared" si="3"/>
        <v>8.2984589975786243</v>
      </c>
      <c r="F40" s="39">
        <f t="shared" si="4"/>
        <v>7.765196579282545</v>
      </c>
      <c r="G40" s="39">
        <f t="shared" si="5"/>
        <v>7.3774966058756846</v>
      </c>
      <c r="H40" s="39">
        <f t="shared" si="6"/>
        <v>7.2473301888112864</v>
      </c>
      <c r="I40" s="39">
        <f t="shared" si="7"/>
        <v>6.6034962979551279</v>
      </c>
      <c r="J40" s="39">
        <f t="shared" si="8"/>
        <v>6.1080241297745186</v>
      </c>
      <c r="K40" s="39">
        <f t="shared" si="9"/>
        <v>5.560765322546783</v>
      </c>
      <c r="L40" s="39">
        <f t="shared" si="10"/>
        <v>5.4180021554438955</v>
      </c>
      <c r="M40" s="39">
        <f t="shared" si="11"/>
        <v>5.0610942376866763</v>
      </c>
      <c r="N40" s="39">
        <f t="shared" si="12"/>
        <v>4.9197307094769549</v>
      </c>
      <c r="O40" s="39">
        <f t="shared" si="13"/>
        <v>4.4242585412963455</v>
      </c>
      <c r="P40" s="39">
        <f t="shared" si="14"/>
        <v>4.4438534858006635</v>
      </c>
      <c r="Q40" s="39">
        <f t="shared" si="18"/>
        <v>4.5292314582837623</v>
      </c>
      <c r="R40" s="39">
        <f t="shared" si="15"/>
        <v>4.3458787632790745</v>
      </c>
      <c r="S40" s="98">
        <f>SUM(C40:R40)</f>
        <v>99.999999999999986</v>
      </c>
    </row>
    <row r="41" spans="1:22" ht="15.6" x14ac:dyDescent="0.3">
      <c r="A41" s="18"/>
    </row>
    <row r="42" spans="1:22" ht="16.2" thickBot="1" x14ac:dyDescent="0.35">
      <c r="A42" s="126" t="s">
        <v>13</v>
      </c>
      <c r="B42" s="126"/>
      <c r="C42" s="126"/>
      <c r="D42" s="126"/>
      <c r="E42" s="126"/>
      <c r="F42" s="126"/>
      <c r="G42" s="126"/>
      <c r="H42" s="126"/>
      <c r="I42" s="126"/>
      <c r="J42" s="126"/>
      <c r="K42" s="126"/>
      <c r="L42" s="126"/>
      <c r="M42" s="126"/>
      <c r="N42" s="126"/>
      <c r="O42" s="126"/>
      <c r="P42" s="126"/>
      <c r="Q42" s="126"/>
      <c r="R42" s="126"/>
      <c r="S42" s="126"/>
    </row>
    <row r="43" spans="1:22" ht="15" thickBot="1" x14ac:dyDescent="0.35">
      <c r="A43" s="133" t="s">
        <v>1</v>
      </c>
      <c r="B43" s="134"/>
      <c r="C43" s="2">
        <v>2001</v>
      </c>
      <c r="D43" s="2">
        <v>2002</v>
      </c>
      <c r="E43" s="2">
        <v>2003</v>
      </c>
      <c r="F43" s="2">
        <v>2004</v>
      </c>
      <c r="G43" s="2">
        <v>2005</v>
      </c>
      <c r="H43" s="2">
        <v>2006</v>
      </c>
      <c r="I43" s="2">
        <v>2007</v>
      </c>
      <c r="J43" s="2">
        <v>2008</v>
      </c>
      <c r="K43" s="2">
        <v>2009</v>
      </c>
      <c r="L43" s="2">
        <v>2010</v>
      </c>
      <c r="M43" s="2">
        <v>2011</v>
      </c>
      <c r="N43" s="2">
        <v>2012</v>
      </c>
      <c r="O43" s="2">
        <v>2013</v>
      </c>
      <c r="P43" s="2">
        <v>2014</v>
      </c>
      <c r="Q43" s="2">
        <v>2015</v>
      </c>
      <c r="R43" s="2"/>
      <c r="S43" s="2" t="s">
        <v>11</v>
      </c>
    </row>
    <row r="44" spans="1:22" ht="15" thickBot="1" x14ac:dyDescent="0.35">
      <c r="A44" s="127" t="s">
        <v>2</v>
      </c>
      <c r="B44" s="3" t="s">
        <v>3</v>
      </c>
      <c r="C44" s="10">
        <v>14.65</v>
      </c>
      <c r="D44" s="10">
        <v>14.59</v>
      </c>
      <c r="E44" s="10">
        <v>14.44</v>
      </c>
      <c r="F44" s="10">
        <v>14.54</v>
      </c>
      <c r="G44" s="10">
        <v>14.58</v>
      </c>
      <c r="H44" s="10">
        <v>14.46</v>
      </c>
      <c r="I44" s="10">
        <v>14.89</v>
      </c>
      <c r="J44" s="10">
        <v>14.44</v>
      </c>
      <c r="K44" s="10">
        <v>14.89</v>
      </c>
      <c r="L44" s="10">
        <v>14.88</v>
      </c>
      <c r="M44" s="10">
        <v>14.8</v>
      </c>
      <c r="N44" s="10">
        <v>15.04</v>
      </c>
      <c r="O44" s="12">
        <v>14.95</v>
      </c>
      <c r="P44" s="12">
        <v>14.87</v>
      </c>
      <c r="Q44" s="38">
        <f>Q5/$Q$19*100</f>
        <v>14.835079838889875</v>
      </c>
      <c r="R44" s="38">
        <f>R5/$R$19*100</f>
        <v>14.694153853155168</v>
      </c>
      <c r="S44" s="78">
        <f>S5/$S$19*100</f>
        <v>14.703600179243931</v>
      </c>
      <c r="V44" s="77"/>
    </row>
    <row r="45" spans="1:22" ht="15" thickBot="1" x14ac:dyDescent="0.35">
      <c r="A45" s="128"/>
      <c r="B45" s="3" t="s">
        <v>4</v>
      </c>
      <c r="C45" s="10">
        <v>13.56</v>
      </c>
      <c r="D45" s="10">
        <v>13.11</v>
      </c>
      <c r="E45" s="10">
        <v>12.19</v>
      </c>
      <c r="F45" s="80">
        <v>12.6</v>
      </c>
      <c r="G45" s="10">
        <v>13.83</v>
      </c>
      <c r="H45" s="10">
        <v>13.94</v>
      </c>
      <c r="I45" s="10">
        <v>13.95</v>
      </c>
      <c r="J45" s="10">
        <v>12.14</v>
      </c>
      <c r="K45" s="10">
        <v>13.64</v>
      </c>
      <c r="L45" s="10">
        <v>13.56</v>
      </c>
      <c r="M45" s="10">
        <v>13.66</v>
      </c>
      <c r="N45" s="10">
        <v>13.8</v>
      </c>
      <c r="O45" s="12">
        <v>13.32</v>
      </c>
      <c r="P45" s="12">
        <v>13.32</v>
      </c>
      <c r="Q45" s="38">
        <f>Q6/$Q$20*100</f>
        <v>14.462299134734241</v>
      </c>
      <c r="R45" s="38">
        <f>R6/$R$20*100</f>
        <v>14.074074074074074</v>
      </c>
      <c r="S45" s="78">
        <f>S6/$S$20*100</f>
        <v>13.381947457555951</v>
      </c>
      <c r="V45" s="77"/>
    </row>
    <row r="46" spans="1:22" ht="15" thickBot="1" x14ac:dyDescent="0.35">
      <c r="A46" s="127" t="s">
        <v>5</v>
      </c>
      <c r="B46" s="3" t="s">
        <v>3</v>
      </c>
      <c r="C46" s="10">
        <v>14.34</v>
      </c>
      <c r="D46" s="10">
        <v>14.43</v>
      </c>
      <c r="E46" s="10">
        <v>14.75</v>
      </c>
      <c r="F46" s="10">
        <v>14.39</v>
      </c>
      <c r="G46" s="80">
        <v>14.4</v>
      </c>
      <c r="H46" s="10">
        <v>14.61</v>
      </c>
      <c r="I46" s="10">
        <v>14.67</v>
      </c>
      <c r="J46" s="10">
        <v>15.28</v>
      </c>
      <c r="K46" s="10">
        <v>14.54</v>
      </c>
      <c r="L46" s="10">
        <v>14.93</v>
      </c>
      <c r="M46" s="10">
        <v>15.12</v>
      </c>
      <c r="N46" s="10">
        <v>14.81</v>
      </c>
      <c r="O46" s="12">
        <v>15.35</v>
      </c>
      <c r="P46" s="12">
        <v>15.26</v>
      </c>
      <c r="Q46" s="38">
        <f>Q7/$Q$19*100</f>
        <v>14.828204584648702</v>
      </c>
      <c r="R46" s="38">
        <f t="shared" ref="R46" si="19">R7/$R$19*100</f>
        <v>15.086096557844259</v>
      </c>
      <c r="S46" s="78">
        <f>S7/$S$19*100</f>
        <v>14.76526192895062</v>
      </c>
      <c r="V46" s="77"/>
    </row>
    <row r="47" spans="1:22" ht="15" thickBot="1" x14ac:dyDescent="0.35">
      <c r="A47" s="128"/>
      <c r="B47" s="3" t="s">
        <v>4</v>
      </c>
      <c r="C47" s="10">
        <v>12.49</v>
      </c>
      <c r="D47" s="10">
        <v>12.62</v>
      </c>
      <c r="E47" s="10">
        <v>12.92</v>
      </c>
      <c r="F47" s="10">
        <v>12.38</v>
      </c>
      <c r="G47" s="10">
        <v>12.35</v>
      </c>
      <c r="H47" s="10">
        <v>12.8</v>
      </c>
      <c r="I47" s="10">
        <v>11.51</v>
      </c>
      <c r="J47" s="10">
        <v>13.52</v>
      </c>
      <c r="K47" s="10">
        <v>12.21</v>
      </c>
      <c r="L47" s="10">
        <v>12.45</v>
      </c>
      <c r="M47" s="10">
        <v>13.91</v>
      </c>
      <c r="N47" s="10">
        <v>12.4</v>
      </c>
      <c r="O47" s="12">
        <v>13.57</v>
      </c>
      <c r="P47" s="12">
        <v>13.48</v>
      </c>
      <c r="Q47" s="38">
        <f>Q8/$Q$20*100</f>
        <v>12.515451174289247</v>
      </c>
      <c r="R47" s="38">
        <f t="shared" ref="R47" si="20">R8/$R$20*100</f>
        <v>13.011272141706925</v>
      </c>
      <c r="S47" s="78">
        <f>S8/$S$20*100</f>
        <v>12.704522233263818</v>
      </c>
      <c r="V47" s="77"/>
    </row>
    <row r="48" spans="1:22" ht="15" thickBot="1" x14ac:dyDescent="0.35">
      <c r="A48" s="127" t="s">
        <v>6</v>
      </c>
      <c r="B48" s="3" t="s">
        <v>3</v>
      </c>
      <c r="C48" s="10">
        <v>14.32</v>
      </c>
      <c r="D48" s="10">
        <v>14.31</v>
      </c>
      <c r="E48" s="10">
        <v>14.79</v>
      </c>
      <c r="F48" s="10">
        <v>14.43</v>
      </c>
      <c r="G48" s="10">
        <v>14.55</v>
      </c>
      <c r="H48" s="10">
        <v>14.59</v>
      </c>
      <c r="I48" s="10">
        <v>14.82</v>
      </c>
      <c r="J48" s="10">
        <v>15.14</v>
      </c>
      <c r="K48" s="10">
        <v>15.16</v>
      </c>
      <c r="L48" s="10">
        <v>14.77</v>
      </c>
      <c r="M48" s="10">
        <v>15.19</v>
      </c>
      <c r="N48" s="10">
        <v>14.86</v>
      </c>
      <c r="O48" s="12">
        <v>14.87</v>
      </c>
      <c r="P48" s="12">
        <v>15.31</v>
      </c>
      <c r="Q48" s="38">
        <f>Q9/$Q$19*100</f>
        <v>15.306034754410188</v>
      </c>
      <c r="R48" s="38">
        <f t="shared" ref="R48" si="21">R9/$R$19*100</f>
        <v>15.004181101421574</v>
      </c>
      <c r="S48" s="78">
        <f>S9/$S$19*100</f>
        <v>14.801834121281313</v>
      </c>
      <c r="V48" s="77"/>
    </row>
    <row r="49" spans="1:22" ht="15" thickBot="1" x14ac:dyDescent="0.35">
      <c r="A49" s="128"/>
      <c r="B49" s="3" t="s">
        <v>4</v>
      </c>
      <c r="C49" s="10">
        <v>12.47</v>
      </c>
      <c r="D49" s="10">
        <v>12.41</v>
      </c>
      <c r="E49" s="10">
        <v>12.68</v>
      </c>
      <c r="F49" s="10">
        <v>11.88</v>
      </c>
      <c r="G49" s="10">
        <v>12.43</v>
      </c>
      <c r="H49" s="10">
        <v>11.95</v>
      </c>
      <c r="I49" s="10">
        <v>12.67</v>
      </c>
      <c r="J49" s="10">
        <v>12.76</v>
      </c>
      <c r="K49" s="10">
        <v>13.92</v>
      </c>
      <c r="L49" s="10">
        <v>13.28</v>
      </c>
      <c r="M49" s="10">
        <v>13.63</v>
      </c>
      <c r="N49" s="10">
        <v>12.55</v>
      </c>
      <c r="O49" s="12">
        <v>12.69</v>
      </c>
      <c r="P49" s="12">
        <v>14.11</v>
      </c>
      <c r="Q49" s="38">
        <f>Q10/$Q$20*100</f>
        <v>12.700865265760196</v>
      </c>
      <c r="R49" s="38">
        <f t="shared" ref="R49" si="22">R10/$R$20*100</f>
        <v>13.784219001610307</v>
      </c>
      <c r="S49" s="78">
        <f>S10/$S$20*100</f>
        <v>12.764706705669937</v>
      </c>
      <c r="V49" s="77"/>
    </row>
    <row r="50" spans="1:22" ht="15" thickBot="1" x14ac:dyDescent="0.35">
      <c r="A50" s="127" t="s">
        <v>7</v>
      </c>
      <c r="B50" s="3" t="s">
        <v>3</v>
      </c>
      <c r="C50" s="10">
        <v>14.43</v>
      </c>
      <c r="D50" s="10">
        <v>14.53</v>
      </c>
      <c r="E50" s="10">
        <v>14.67</v>
      </c>
      <c r="F50" s="10">
        <v>14.86</v>
      </c>
      <c r="G50" s="10">
        <v>14.48</v>
      </c>
      <c r="H50" s="10">
        <v>15.14</v>
      </c>
      <c r="I50" s="10">
        <v>14.73</v>
      </c>
      <c r="J50" s="10">
        <v>14.79</v>
      </c>
      <c r="K50" s="10">
        <v>15.51</v>
      </c>
      <c r="L50" s="10">
        <v>15.11</v>
      </c>
      <c r="M50" s="10">
        <v>14.79</v>
      </c>
      <c r="N50" s="10">
        <v>15.17</v>
      </c>
      <c r="O50" s="12">
        <v>15.2</v>
      </c>
      <c r="P50" s="12">
        <v>15.03</v>
      </c>
      <c r="Q50" s="38">
        <f>Q11/$Q$19*100</f>
        <v>15.385673116037104</v>
      </c>
      <c r="R50" s="38">
        <f t="shared" ref="R50" si="23">R11/$R$19*100</f>
        <v>15.115677139330227</v>
      </c>
      <c r="S50" s="78">
        <f>S11/$S$19*100</f>
        <v>14.901503392688031</v>
      </c>
      <c r="V50" s="77"/>
    </row>
    <row r="51" spans="1:22" ht="15" thickBot="1" x14ac:dyDescent="0.35">
      <c r="A51" s="128"/>
      <c r="B51" s="3" t="s">
        <v>4</v>
      </c>
      <c r="C51" s="10">
        <v>13.25</v>
      </c>
      <c r="D51" s="10">
        <v>13.82</v>
      </c>
      <c r="E51" s="10">
        <v>14.03</v>
      </c>
      <c r="F51" s="10">
        <v>13.14</v>
      </c>
      <c r="G51" s="10">
        <v>12.67</v>
      </c>
      <c r="H51" s="10">
        <v>12.67</v>
      </c>
      <c r="I51" s="10">
        <v>13.52</v>
      </c>
      <c r="J51" s="10">
        <v>13.63</v>
      </c>
      <c r="K51" s="10">
        <v>13.77</v>
      </c>
      <c r="L51" s="10">
        <v>12.45</v>
      </c>
      <c r="M51" s="10">
        <v>13.11</v>
      </c>
      <c r="N51" s="10">
        <v>13.77</v>
      </c>
      <c r="O51" s="12">
        <v>13.95</v>
      </c>
      <c r="P51" s="12">
        <v>13.54</v>
      </c>
      <c r="Q51" s="38">
        <f>Q12/$Q$20*100</f>
        <v>13.473423980222496</v>
      </c>
      <c r="R51" s="38">
        <f t="shared" ref="R51" si="24">R12/$R$20*100</f>
        <v>12.914653784219002</v>
      </c>
      <c r="S51" s="78">
        <f>S12/$S$20*100</f>
        <v>13.35675395747897</v>
      </c>
      <c r="V51" s="77"/>
    </row>
    <row r="52" spans="1:22" ht="15" thickBot="1" x14ac:dyDescent="0.35">
      <c r="A52" s="127" t="s">
        <v>8</v>
      </c>
      <c r="B52" s="3" t="s">
        <v>3</v>
      </c>
      <c r="C52" s="10">
        <v>15.29</v>
      </c>
      <c r="D52" s="10">
        <v>15.43</v>
      </c>
      <c r="E52" s="10">
        <v>15.08</v>
      </c>
      <c r="F52" s="10">
        <v>15.45</v>
      </c>
      <c r="G52" s="10">
        <v>15.47</v>
      </c>
      <c r="H52" s="10">
        <v>15.36</v>
      </c>
      <c r="I52" s="10">
        <v>15.69</v>
      </c>
      <c r="J52" s="10">
        <v>15.49</v>
      </c>
      <c r="K52" s="10">
        <v>15.48</v>
      </c>
      <c r="L52" s="10">
        <v>15.88</v>
      </c>
      <c r="M52" s="10">
        <v>15.62</v>
      </c>
      <c r="N52" s="10">
        <v>15.75</v>
      </c>
      <c r="O52" s="12">
        <v>15.48</v>
      </c>
      <c r="P52" s="12">
        <v>15.37</v>
      </c>
      <c r="Q52" s="38">
        <f>Q13/$Q$19*100</f>
        <v>15.412028257294933</v>
      </c>
      <c r="R52" s="38">
        <f t="shared" ref="R52" si="25">R13/$R$19*100</f>
        <v>15.892167403336918</v>
      </c>
      <c r="S52" s="78">
        <f>S13/$S$19*100</f>
        <v>15.496275176753635</v>
      </c>
      <c r="V52" s="77"/>
    </row>
    <row r="53" spans="1:22" ht="15" thickBot="1" x14ac:dyDescent="0.35">
      <c r="A53" s="128"/>
      <c r="B53" s="3" t="s">
        <v>4</v>
      </c>
      <c r="C53" s="10">
        <v>14.47</v>
      </c>
      <c r="D53" s="10">
        <v>14.07</v>
      </c>
      <c r="E53" s="10">
        <v>13.83</v>
      </c>
      <c r="F53" s="10">
        <v>14.04</v>
      </c>
      <c r="G53" s="80">
        <v>14</v>
      </c>
      <c r="H53" s="10">
        <v>14.29</v>
      </c>
      <c r="I53" s="10">
        <v>14.56</v>
      </c>
      <c r="J53" s="10">
        <v>14.39</v>
      </c>
      <c r="K53" s="10">
        <v>14.22</v>
      </c>
      <c r="L53" s="10">
        <v>14.85</v>
      </c>
      <c r="M53" s="10">
        <v>13.94</v>
      </c>
      <c r="N53" s="10">
        <v>15.05</v>
      </c>
      <c r="O53" s="12">
        <v>14.9</v>
      </c>
      <c r="P53" s="12">
        <v>13.42</v>
      </c>
      <c r="Q53" s="38">
        <f>Q14/$Q$20*100</f>
        <v>13.380716934487022</v>
      </c>
      <c r="R53" s="38">
        <f t="shared" ref="R53" si="26">R14/$R$20*100</f>
        <v>15.008051529790661</v>
      </c>
      <c r="S53" s="78">
        <f>S14/$S$20*100</f>
        <v>14.256721765784427</v>
      </c>
      <c r="V53" s="77"/>
    </row>
    <row r="54" spans="1:22" ht="15" thickBot="1" x14ac:dyDescent="0.35">
      <c r="A54" s="127" t="s">
        <v>9</v>
      </c>
      <c r="B54" s="3" t="s">
        <v>3</v>
      </c>
      <c r="C54" s="10">
        <v>14.71</v>
      </c>
      <c r="D54" s="10">
        <v>14.82</v>
      </c>
      <c r="E54" s="10">
        <v>14.45</v>
      </c>
      <c r="F54" s="10">
        <v>14.56</v>
      </c>
      <c r="G54" s="10">
        <v>14.84</v>
      </c>
      <c r="H54" s="10">
        <v>14.35</v>
      </c>
      <c r="I54" s="10">
        <v>14.13</v>
      </c>
      <c r="J54" s="10">
        <v>14.17</v>
      </c>
      <c r="K54" s="10">
        <v>13.71</v>
      </c>
      <c r="L54" s="10">
        <v>13.87</v>
      </c>
      <c r="M54" s="10">
        <v>13.97</v>
      </c>
      <c r="N54" s="10">
        <v>13.86</v>
      </c>
      <c r="O54" s="12">
        <v>13.62</v>
      </c>
      <c r="P54" s="12">
        <v>13.64</v>
      </c>
      <c r="Q54" s="38">
        <f>Q15/$Q$19*100</f>
        <v>13.58492944270335</v>
      </c>
      <c r="R54" s="38">
        <f t="shared" ref="R54" si="27">R15/$R$19*100</f>
        <v>13.807305265912362</v>
      </c>
      <c r="S54" s="78">
        <f>S15/$S$19*100</f>
        <v>14.185532396675663</v>
      </c>
      <c r="V54" s="77"/>
    </row>
    <row r="55" spans="1:22" ht="15" thickBot="1" x14ac:dyDescent="0.35">
      <c r="A55" s="128"/>
      <c r="B55" s="3" t="s">
        <v>4</v>
      </c>
      <c r="C55" s="10">
        <v>17.38</v>
      </c>
      <c r="D55" s="10">
        <v>16.88</v>
      </c>
      <c r="E55" s="10">
        <v>17.170000000000002</v>
      </c>
      <c r="F55" s="10">
        <v>17.68</v>
      </c>
      <c r="G55" s="10">
        <v>17.260000000000002</v>
      </c>
      <c r="H55" s="10">
        <v>17.34</v>
      </c>
      <c r="I55" s="10">
        <v>17.59</v>
      </c>
      <c r="J55" s="10">
        <v>17.14</v>
      </c>
      <c r="K55" s="10">
        <v>16.16</v>
      </c>
      <c r="L55" s="10">
        <v>17.079999999999998</v>
      </c>
      <c r="M55" s="10">
        <v>16.54</v>
      </c>
      <c r="N55" s="10">
        <v>16.5</v>
      </c>
      <c r="O55" s="12">
        <v>15.72</v>
      </c>
      <c r="P55" s="12">
        <v>16.03</v>
      </c>
      <c r="Q55" s="38">
        <f t="shared" ref="Q55" si="28">Q16/$Q$20*100</f>
        <v>17.367119901112485</v>
      </c>
      <c r="R55" s="38">
        <f t="shared" ref="R55" si="29">R16/$R$20*100</f>
        <v>16.650563607085349</v>
      </c>
      <c r="S55" s="78">
        <f>S16/$S$20*100</f>
        <v>16.994415440816269</v>
      </c>
      <c r="V55" s="77"/>
    </row>
    <row r="56" spans="1:22" ht="15" thickBot="1" x14ac:dyDescent="0.35">
      <c r="A56" s="127" t="s">
        <v>10</v>
      </c>
      <c r="B56" s="3" t="s">
        <v>3</v>
      </c>
      <c r="C56" s="10">
        <v>12.27</v>
      </c>
      <c r="D56" s="10">
        <v>11.89</v>
      </c>
      <c r="E56" s="10">
        <v>11.82</v>
      </c>
      <c r="F56" s="10">
        <v>11.77</v>
      </c>
      <c r="G56" s="10">
        <v>11.68</v>
      </c>
      <c r="H56" s="10">
        <v>11.5</v>
      </c>
      <c r="I56" s="10">
        <v>11.08</v>
      </c>
      <c r="J56" s="10">
        <v>10.69</v>
      </c>
      <c r="K56" s="10">
        <v>10.71</v>
      </c>
      <c r="L56" s="10">
        <v>10.56</v>
      </c>
      <c r="M56" s="80">
        <v>10.5</v>
      </c>
      <c r="N56" s="10">
        <v>10.5</v>
      </c>
      <c r="O56" s="12">
        <v>10.53</v>
      </c>
      <c r="P56" s="12">
        <v>10.53</v>
      </c>
      <c r="Q56" s="38">
        <f>Q17/$Q$19*100</f>
        <v>10.648050006015849</v>
      </c>
      <c r="R56" s="38">
        <f t="shared" ref="R56" si="30">R17/$R$19*100</f>
        <v>10.400418678999495</v>
      </c>
      <c r="S56" s="78">
        <f>S17/$S$19*100</f>
        <v>11.145992804406806</v>
      </c>
      <c r="V56" s="77"/>
    </row>
    <row r="57" spans="1:22" ht="15" thickBot="1" x14ac:dyDescent="0.35">
      <c r="A57" s="128"/>
      <c r="B57" s="3" t="s">
        <v>4</v>
      </c>
      <c r="C57" s="10">
        <v>16.39</v>
      </c>
      <c r="D57" s="10">
        <v>17.09</v>
      </c>
      <c r="E57" s="10">
        <v>17.170000000000002</v>
      </c>
      <c r="F57" s="10">
        <v>18.28</v>
      </c>
      <c r="G57" s="10">
        <v>17.45</v>
      </c>
      <c r="H57" s="10">
        <v>16.989999999999998</v>
      </c>
      <c r="I57" s="10">
        <v>16.190000000000001</v>
      </c>
      <c r="J57" s="10">
        <v>16.41</v>
      </c>
      <c r="K57" s="10">
        <v>16.079999999999998</v>
      </c>
      <c r="L57" s="10">
        <v>16.329999999999998</v>
      </c>
      <c r="M57" s="10">
        <v>15.21</v>
      </c>
      <c r="N57" s="10">
        <v>15.93</v>
      </c>
      <c r="O57" s="12">
        <v>15.85</v>
      </c>
      <c r="P57" s="12">
        <v>16.09</v>
      </c>
      <c r="Q57" s="38">
        <f>Q18/$Q$20*100</f>
        <v>16.100123609394316</v>
      </c>
      <c r="R57" s="38">
        <f t="shared" ref="R57" si="31">R18/$R$20*100</f>
        <v>14.557165861513688</v>
      </c>
      <c r="S57" s="78">
        <f>S18/$S$20*100</f>
        <v>16.540932439430627</v>
      </c>
      <c r="V57" s="77"/>
    </row>
    <row r="58" spans="1:22" ht="15" thickBot="1" x14ac:dyDescent="0.35">
      <c r="A58" s="131" t="s">
        <v>11</v>
      </c>
      <c r="B58" s="104" t="s">
        <v>3</v>
      </c>
      <c r="C58" s="40">
        <v>100</v>
      </c>
      <c r="D58" s="40">
        <v>100</v>
      </c>
      <c r="E58" s="40">
        <v>100</v>
      </c>
      <c r="F58" s="40">
        <v>100</v>
      </c>
      <c r="G58" s="40">
        <v>100</v>
      </c>
      <c r="H58" s="40">
        <v>100</v>
      </c>
      <c r="I58" s="40">
        <v>100</v>
      </c>
      <c r="J58" s="40">
        <v>100</v>
      </c>
      <c r="K58" s="40">
        <v>100</v>
      </c>
      <c r="L58" s="40">
        <v>100</v>
      </c>
      <c r="M58" s="40">
        <v>100</v>
      </c>
      <c r="N58" s="40">
        <v>100</v>
      </c>
      <c r="O58" s="39">
        <v>100</v>
      </c>
      <c r="P58" s="39">
        <v>100</v>
      </c>
      <c r="Q58" s="39">
        <f>Q19/$Q$19*100</f>
        <v>100</v>
      </c>
      <c r="R58" s="39">
        <f>R19/$R$19*100</f>
        <v>100</v>
      </c>
      <c r="S58" s="37">
        <v>100</v>
      </c>
      <c r="V58" s="77"/>
    </row>
    <row r="59" spans="1:22" ht="15" thickBot="1" x14ac:dyDescent="0.35">
      <c r="A59" s="132"/>
      <c r="B59" s="104" t="s">
        <v>4</v>
      </c>
      <c r="C59" s="40">
        <v>100</v>
      </c>
      <c r="D59" s="40">
        <v>100</v>
      </c>
      <c r="E59" s="40">
        <v>100</v>
      </c>
      <c r="F59" s="40">
        <v>100</v>
      </c>
      <c r="G59" s="40">
        <v>100</v>
      </c>
      <c r="H59" s="40">
        <v>100</v>
      </c>
      <c r="I59" s="40">
        <v>100</v>
      </c>
      <c r="J59" s="40">
        <v>100</v>
      </c>
      <c r="K59" s="40">
        <v>100</v>
      </c>
      <c r="L59" s="40">
        <v>100</v>
      </c>
      <c r="M59" s="40">
        <v>100</v>
      </c>
      <c r="N59" s="40">
        <v>100</v>
      </c>
      <c r="O59" s="39">
        <v>100</v>
      </c>
      <c r="P59" s="39">
        <v>100</v>
      </c>
      <c r="Q59" s="39">
        <f>Q20/$Q$20*100</f>
        <v>100</v>
      </c>
      <c r="R59" s="39">
        <f>R20/$R$20*100</f>
        <v>100</v>
      </c>
      <c r="S59" s="37">
        <v>100</v>
      </c>
      <c r="V59" s="77"/>
    </row>
    <row r="60" spans="1:22" x14ac:dyDescent="0.3">
      <c r="A60" s="21"/>
    </row>
    <row r="61" spans="1:22" ht="16.2" thickBot="1" x14ac:dyDescent="0.35">
      <c r="A61" s="126" t="s">
        <v>14</v>
      </c>
      <c r="B61" s="126"/>
      <c r="C61" s="126"/>
      <c r="D61" s="126"/>
      <c r="E61" s="126"/>
      <c r="F61" s="126"/>
      <c r="G61" s="126"/>
      <c r="H61" s="126"/>
      <c r="I61" s="126"/>
      <c r="J61" s="126"/>
      <c r="K61" s="126"/>
      <c r="L61" s="126"/>
      <c r="M61" s="126"/>
      <c r="N61" s="126"/>
      <c r="O61" s="126"/>
      <c r="P61" s="126"/>
      <c r="Q61" s="36"/>
      <c r="R61" s="36"/>
    </row>
    <row r="62" spans="1:22" ht="15" thickBot="1" x14ac:dyDescent="0.35">
      <c r="A62" s="133" t="s">
        <v>1</v>
      </c>
      <c r="B62" s="134"/>
      <c r="C62" s="22"/>
      <c r="D62" s="2" t="s">
        <v>15</v>
      </c>
      <c r="E62" s="2" t="s">
        <v>16</v>
      </c>
      <c r="F62" s="2" t="s">
        <v>17</v>
      </c>
      <c r="G62" s="2" t="s">
        <v>18</v>
      </c>
      <c r="H62" s="2" t="s">
        <v>19</v>
      </c>
      <c r="I62" s="2" t="s">
        <v>20</v>
      </c>
      <c r="J62" s="2" t="s">
        <v>21</v>
      </c>
      <c r="K62" s="2" t="s">
        <v>22</v>
      </c>
      <c r="L62" s="2" t="s">
        <v>23</v>
      </c>
      <c r="M62" s="2" t="s">
        <v>24</v>
      </c>
      <c r="N62" s="2" t="s">
        <v>25</v>
      </c>
      <c r="O62" s="2" t="s">
        <v>26</v>
      </c>
      <c r="P62" s="2" t="s">
        <v>27</v>
      </c>
      <c r="Q62" s="2" t="s">
        <v>35</v>
      </c>
      <c r="R62" s="2" t="s">
        <v>99</v>
      </c>
      <c r="S62" s="23" t="s">
        <v>100</v>
      </c>
    </row>
    <row r="63" spans="1:22" ht="15" thickBot="1" x14ac:dyDescent="0.35">
      <c r="A63" s="127" t="s">
        <v>2</v>
      </c>
      <c r="B63" s="3" t="s">
        <v>3</v>
      </c>
      <c r="C63" s="10"/>
      <c r="D63" s="10">
        <v>0.45</v>
      </c>
      <c r="E63" s="10">
        <v>-5.93</v>
      </c>
      <c r="F63" s="10">
        <v>-2.78</v>
      </c>
      <c r="G63" s="10">
        <v>-1.18</v>
      </c>
      <c r="H63" s="10">
        <v>-1.59</v>
      </c>
      <c r="I63" s="10">
        <v>-0.17</v>
      </c>
      <c r="J63" s="10">
        <v>-7.97</v>
      </c>
      <c r="K63" s="9">
        <v>1.41</v>
      </c>
      <c r="L63" s="10">
        <v>-1.21</v>
      </c>
      <c r="M63" s="10">
        <v>-3.94</v>
      </c>
      <c r="N63" s="11">
        <v>-7.01</v>
      </c>
      <c r="O63" s="12">
        <v>-4.05</v>
      </c>
      <c r="P63" s="12">
        <v>-3.1</v>
      </c>
      <c r="Q63" s="38">
        <f t="shared" ref="Q63:R73" si="32">(Q5-P5)/P5*100</f>
        <v>-1.6148643513944829</v>
      </c>
      <c r="R63" s="99">
        <f t="shared" si="32"/>
        <v>-0.23944695477542194</v>
      </c>
      <c r="S63" s="39">
        <f t="shared" ref="S63:S78" si="33">(R5-C5)/C5*100</f>
        <v>-32.974389579387115</v>
      </c>
    </row>
    <row r="64" spans="1:22" ht="15" thickBot="1" x14ac:dyDescent="0.35">
      <c r="A64" s="128"/>
      <c r="B64" s="3" t="s">
        <v>4</v>
      </c>
      <c r="C64" s="10"/>
      <c r="D64" s="10">
        <v>-5.14</v>
      </c>
      <c r="E64" s="10">
        <v>-12.89</v>
      </c>
      <c r="F64" s="10">
        <v>-3.32</v>
      </c>
      <c r="G64" s="73">
        <v>4.29</v>
      </c>
      <c r="H64" s="10">
        <v>-0.96</v>
      </c>
      <c r="I64" s="10">
        <v>-8.86</v>
      </c>
      <c r="J64" s="11">
        <v>-19.45</v>
      </c>
      <c r="K64" s="10">
        <v>2.2599999999999998</v>
      </c>
      <c r="L64" s="10">
        <v>-3.14</v>
      </c>
      <c r="M64" s="10">
        <v>-5.9</v>
      </c>
      <c r="N64" s="10">
        <v>-1.82</v>
      </c>
      <c r="O64" s="12">
        <v>-13.2</v>
      </c>
      <c r="P64" s="12">
        <v>0.48</v>
      </c>
      <c r="Q64" s="102">
        <f t="shared" si="32"/>
        <v>10.638297872340425</v>
      </c>
      <c r="R64" s="99">
        <f t="shared" si="32"/>
        <v>-6.6239316239316244</v>
      </c>
      <c r="S64" s="39">
        <f t="shared" si="33"/>
        <v>-50.057142857142857</v>
      </c>
    </row>
    <row r="65" spans="1:19" ht="15" thickBot="1" x14ac:dyDescent="0.35">
      <c r="A65" s="127" t="s">
        <v>5</v>
      </c>
      <c r="B65" s="3" t="s">
        <v>3</v>
      </c>
      <c r="C65" s="10"/>
      <c r="D65" s="73">
        <v>1.55</v>
      </c>
      <c r="E65" s="10">
        <v>-2.83</v>
      </c>
      <c r="F65" s="10">
        <v>-5.88</v>
      </c>
      <c r="G65" s="10">
        <v>-1.32</v>
      </c>
      <c r="H65" s="10">
        <v>0.62</v>
      </c>
      <c r="I65" s="10">
        <v>-2.65</v>
      </c>
      <c r="J65" s="10">
        <v>-1.1599999999999999</v>
      </c>
      <c r="K65" s="10">
        <v>-6.43</v>
      </c>
      <c r="L65" s="10">
        <v>1.54</v>
      </c>
      <c r="M65" s="10">
        <v>-2.19</v>
      </c>
      <c r="N65" s="11">
        <v>-10.39</v>
      </c>
      <c r="O65" s="12">
        <v>0.04</v>
      </c>
      <c r="P65" s="12">
        <v>-3.08</v>
      </c>
      <c r="Q65" s="38">
        <f t="shared" si="32"/>
        <v>-4.2189408238037078</v>
      </c>
      <c r="R65" s="102">
        <f t="shared" si="32"/>
        <v>2.4689926973455432</v>
      </c>
      <c r="S65" s="39">
        <f t="shared" si="33"/>
        <v>-29.696198504851278</v>
      </c>
    </row>
    <row r="66" spans="1:19" ht="15" thickBot="1" x14ac:dyDescent="0.35">
      <c r="A66" s="128"/>
      <c r="B66" s="3" t="s">
        <v>4</v>
      </c>
      <c r="C66" s="10"/>
      <c r="D66" s="10">
        <v>-0.87</v>
      </c>
      <c r="E66" s="10">
        <v>-4.13</v>
      </c>
      <c r="F66" s="10">
        <v>-10.31</v>
      </c>
      <c r="G66" s="10">
        <v>-5.24</v>
      </c>
      <c r="H66" s="10">
        <v>1.84</v>
      </c>
      <c r="I66" s="11">
        <v>-18.100000000000001</v>
      </c>
      <c r="J66" s="9">
        <v>8.66</v>
      </c>
      <c r="K66" s="10">
        <v>-17.8</v>
      </c>
      <c r="L66" s="10">
        <v>-0.62</v>
      </c>
      <c r="M66" s="10">
        <v>4.3600000000000003</v>
      </c>
      <c r="N66" s="10">
        <v>-13.32</v>
      </c>
      <c r="O66" s="12">
        <v>-1.61</v>
      </c>
      <c r="P66" s="12">
        <v>-0.23</v>
      </c>
      <c r="Q66" s="38">
        <f t="shared" si="32"/>
        <v>-5.3738317757009346</v>
      </c>
      <c r="R66" s="99">
        <f t="shared" si="32"/>
        <v>-0.24691358024691357</v>
      </c>
      <c r="S66" s="39">
        <f t="shared" si="33"/>
        <v>-49.87593052109181</v>
      </c>
    </row>
    <row r="67" spans="1:19" ht="15" thickBot="1" x14ac:dyDescent="0.35">
      <c r="A67" s="127" t="s">
        <v>6</v>
      </c>
      <c r="B67" s="3" t="s">
        <v>3</v>
      </c>
      <c r="C67" s="10"/>
      <c r="D67" s="9">
        <v>0.83</v>
      </c>
      <c r="E67" s="10">
        <v>-1.75</v>
      </c>
      <c r="F67" s="10">
        <v>-5.85</v>
      </c>
      <c r="G67" s="10">
        <v>-0.63</v>
      </c>
      <c r="H67" s="10">
        <v>-0.48</v>
      </c>
      <c r="I67" s="10">
        <v>-1.55</v>
      </c>
      <c r="J67" s="10">
        <v>-3.11</v>
      </c>
      <c r="K67" s="10">
        <v>-1.46</v>
      </c>
      <c r="L67" s="10">
        <v>-3.65</v>
      </c>
      <c r="M67" s="10">
        <v>-0.69</v>
      </c>
      <c r="N67" s="11">
        <v>-10.45</v>
      </c>
      <c r="O67" s="12">
        <v>-3.48</v>
      </c>
      <c r="P67" s="12">
        <v>0.37</v>
      </c>
      <c r="Q67" s="38">
        <f t="shared" si="32"/>
        <v>-1.4461209281735343</v>
      </c>
      <c r="R67" s="99">
        <f t="shared" si="32"/>
        <v>-1.2689500280741157</v>
      </c>
      <c r="S67" s="39">
        <f t="shared" si="33"/>
        <v>-29.970263381478336</v>
      </c>
    </row>
    <row r="68" spans="1:19" ht="15" thickBot="1" x14ac:dyDescent="0.35">
      <c r="A68" s="128"/>
      <c r="B68" s="3" t="s">
        <v>4</v>
      </c>
      <c r="C68" s="10"/>
      <c r="D68" s="10">
        <v>-2.36</v>
      </c>
      <c r="E68" s="10">
        <v>-4.33</v>
      </c>
      <c r="F68" s="11">
        <v>-12.37</v>
      </c>
      <c r="G68" s="10">
        <v>-0.61</v>
      </c>
      <c r="H68" s="10">
        <v>-5.5</v>
      </c>
      <c r="I68" s="10">
        <v>-3.39</v>
      </c>
      <c r="J68" s="10">
        <v>-6.86</v>
      </c>
      <c r="K68" s="10">
        <v>-0.72</v>
      </c>
      <c r="L68" s="10">
        <v>-7.05</v>
      </c>
      <c r="M68" s="10">
        <v>-4.09</v>
      </c>
      <c r="N68" s="10">
        <v>-10.55</v>
      </c>
      <c r="O68" s="12">
        <v>-9.07</v>
      </c>
      <c r="P68" s="9">
        <v>11.72</v>
      </c>
      <c r="Q68" s="38">
        <f t="shared" si="32"/>
        <v>-8.2589285714285712</v>
      </c>
      <c r="R68" s="99">
        <f t="shared" si="32"/>
        <v>4.1362530413625302</v>
      </c>
      <c r="S68" s="39">
        <f t="shared" si="33"/>
        <v>-46.83229813664596</v>
      </c>
    </row>
    <row r="69" spans="1:19" ht="15" thickBot="1" x14ac:dyDescent="0.35">
      <c r="A69" s="127" t="s">
        <v>7</v>
      </c>
      <c r="B69" s="3" t="s">
        <v>3</v>
      </c>
      <c r="C69" s="10"/>
      <c r="D69" s="9">
        <v>1.57</v>
      </c>
      <c r="E69" s="10">
        <v>-4.04</v>
      </c>
      <c r="F69" s="10">
        <v>-2.2200000000000002</v>
      </c>
      <c r="G69" s="10">
        <v>-3.95</v>
      </c>
      <c r="H69" s="10">
        <v>3.71</v>
      </c>
      <c r="I69" s="10">
        <v>-5.64</v>
      </c>
      <c r="J69" s="10">
        <v>-4.8099999999999996</v>
      </c>
      <c r="K69" s="10">
        <v>3.21</v>
      </c>
      <c r="L69" s="10">
        <v>-3.7</v>
      </c>
      <c r="M69" s="10">
        <v>-5.46</v>
      </c>
      <c r="N69" s="11">
        <v>-6.12</v>
      </c>
      <c r="O69" s="12">
        <v>-3.31</v>
      </c>
      <c r="P69" s="12">
        <v>-3.67</v>
      </c>
      <c r="Q69" s="38">
        <f t="shared" si="32"/>
        <v>0.95868265724275359</v>
      </c>
      <c r="R69" s="99">
        <f t="shared" si="32"/>
        <v>-1.0501228867207864</v>
      </c>
      <c r="S69" s="39">
        <f t="shared" si="33"/>
        <v>-30.007375408281529</v>
      </c>
    </row>
    <row r="70" spans="1:19" ht="15" thickBot="1" x14ac:dyDescent="0.35">
      <c r="A70" s="128"/>
      <c r="B70" s="3" t="s">
        <v>4</v>
      </c>
      <c r="C70" s="10"/>
      <c r="D70" s="9">
        <v>2.34</v>
      </c>
      <c r="E70" s="10">
        <v>-4.91</v>
      </c>
      <c r="F70" s="11">
        <v>-12.38</v>
      </c>
      <c r="G70" s="10">
        <v>-8.3699999999999992</v>
      </c>
      <c r="H70" s="10">
        <v>-1.8</v>
      </c>
      <c r="I70" s="10">
        <v>-2.74</v>
      </c>
      <c r="J70" s="10">
        <v>-6.74</v>
      </c>
      <c r="K70" s="10">
        <v>-8.07</v>
      </c>
      <c r="L70" s="10">
        <v>-11.88</v>
      </c>
      <c r="M70" s="10">
        <v>-1.66</v>
      </c>
      <c r="N70" s="10">
        <v>2.11</v>
      </c>
      <c r="O70" s="12">
        <v>-8.8800000000000008</v>
      </c>
      <c r="P70" s="12">
        <v>-2.4900000000000002</v>
      </c>
      <c r="Q70" s="38">
        <f t="shared" si="32"/>
        <v>1.3953488372093024</v>
      </c>
      <c r="R70" s="99">
        <f t="shared" si="32"/>
        <v>-8.0275229357798175</v>
      </c>
      <c r="S70" s="39">
        <f t="shared" si="33"/>
        <v>-53.099415204678358</v>
      </c>
    </row>
    <row r="71" spans="1:19" ht="15" thickBot="1" x14ac:dyDescent="0.35">
      <c r="A71" s="127" t="s">
        <v>8</v>
      </c>
      <c r="B71" s="3" t="s">
        <v>3</v>
      </c>
      <c r="C71" s="10"/>
      <c r="D71" s="73">
        <v>1.77</v>
      </c>
      <c r="E71" s="10">
        <v>-7.1</v>
      </c>
      <c r="F71" s="10">
        <v>-1.1299999999999999</v>
      </c>
      <c r="G71" s="10">
        <v>-1.29</v>
      </c>
      <c r="H71" s="10">
        <v>-1.5</v>
      </c>
      <c r="I71" s="10">
        <v>-0.94</v>
      </c>
      <c r="J71" s="10">
        <v>-6.39</v>
      </c>
      <c r="K71" s="10">
        <v>-1.67</v>
      </c>
      <c r="L71" s="10">
        <v>1.45</v>
      </c>
      <c r="M71" s="10">
        <v>-5.0599999999999996</v>
      </c>
      <c r="N71" s="11">
        <v>-7.69</v>
      </c>
      <c r="O71" s="12">
        <v>-5.16</v>
      </c>
      <c r="P71" s="12">
        <v>-3.28</v>
      </c>
      <c r="Q71" s="38">
        <f t="shared" si="32"/>
        <v>-1.106576964082203</v>
      </c>
      <c r="R71" s="102">
        <f t="shared" si="32"/>
        <v>3.8550185873605947</v>
      </c>
      <c r="S71" s="39">
        <f t="shared" si="33"/>
        <v>-30.575780919957257</v>
      </c>
    </row>
    <row r="72" spans="1:19" ht="15" thickBot="1" x14ac:dyDescent="0.35">
      <c r="A72" s="128"/>
      <c r="B72" s="3" t="s">
        <v>4</v>
      </c>
      <c r="C72" s="10"/>
      <c r="D72" s="10">
        <v>-4.5999999999999996</v>
      </c>
      <c r="E72" s="10">
        <v>-7.97</v>
      </c>
      <c r="F72" s="10">
        <v>-5</v>
      </c>
      <c r="G72" s="10">
        <v>-5.26</v>
      </c>
      <c r="H72" s="10">
        <v>0.27</v>
      </c>
      <c r="I72" s="10">
        <v>-7.16</v>
      </c>
      <c r="J72" s="10">
        <v>-8.59</v>
      </c>
      <c r="K72" s="11">
        <v>-10.029999999999999</v>
      </c>
      <c r="L72" s="10">
        <v>1.77</v>
      </c>
      <c r="M72" s="10">
        <v>-12.35</v>
      </c>
      <c r="N72" s="73">
        <v>4.96</v>
      </c>
      <c r="O72" s="12">
        <v>-10.96</v>
      </c>
      <c r="P72" s="12">
        <v>-9.5500000000000007</v>
      </c>
      <c r="Q72" s="38">
        <f t="shared" si="32"/>
        <v>1.643192488262911</v>
      </c>
      <c r="R72" s="102">
        <f t="shared" si="32"/>
        <v>7.6212471131639719</v>
      </c>
      <c r="S72" s="39">
        <f t="shared" si="33"/>
        <v>-50.107066381156315</v>
      </c>
    </row>
    <row r="73" spans="1:19" ht="15" thickBot="1" x14ac:dyDescent="0.35">
      <c r="A73" s="127" t="s">
        <v>9</v>
      </c>
      <c r="B73" s="3" t="s">
        <v>3</v>
      </c>
      <c r="C73" s="10"/>
      <c r="D73" s="73">
        <v>1.68</v>
      </c>
      <c r="E73" s="10">
        <v>-7.35</v>
      </c>
      <c r="F73" s="10">
        <v>-2.7</v>
      </c>
      <c r="G73" s="10">
        <v>0.43</v>
      </c>
      <c r="H73" s="10">
        <v>-4.03</v>
      </c>
      <c r="I73" s="10">
        <v>-4.55</v>
      </c>
      <c r="J73" s="10">
        <v>-4.8899999999999997</v>
      </c>
      <c r="K73" s="10">
        <v>-4.8600000000000003</v>
      </c>
      <c r="L73" s="10">
        <v>7.0000000000000007E-2</v>
      </c>
      <c r="M73" s="10">
        <v>-2.77</v>
      </c>
      <c r="N73" s="11">
        <v>-9.16</v>
      </c>
      <c r="O73" s="12">
        <v>-5.17</v>
      </c>
      <c r="P73" s="12">
        <v>-2.44</v>
      </c>
      <c r="Q73" s="38">
        <f t="shared" si="32"/>
        <v>-1.7893385246241147</v>
      </c>
      <c r="R73" s="102">
        <f t="shared" si="32"/>
        <v>2.3659904685588966</v>
      </c>
      <c r="S73" s="39">
        <f t="shared" si="33"/>
        <v>-37.268686033288532</v>
      </c>
    </row>
    <row r="74" spans="1:19" ht="15" thickBot="1" x14ac:dyDescent="0.35">
      <c r="A74" s="128"/>
      <c r="B74" s="3" t="s">
        <v>4</v>
      </c>
      <c r="C74" s="10"/>
      <c r="D74" s="10">
        <v>-4.72</v>
      </c>
      <c r="E74" s="10">
        <v>-4.7699999999999996</v>
      </c>
      <c r="F74" s="10">
        <v>-3.63</v>
      </c>
      <c r="G74" s="10">
        <v>-7.24</v>
      </c>
      <c r="H74" s="10">
        <v>-1.32</v>
      </c>
      <c r="I74" s="10">
        <v>-7.57</v>
      </c>
      <c r="J74" s="10">
        <v>-9.8800000000000008</v>
      </c>
      <c r="K74" s="11">
        <v>-14.17</v>
      </c>
      <c r="L74" s="73">
        <v>2.96</v>
      </c>
      <c r="M74" s="10">
        <v>-9.5299999999999994</v>
      </c>
      <c r="N74" s="10">
        <v>-3.01</v>
      </c>
      <c r="O74" s="12">
        <v>-14.31</v>
      </c>
      <c r="P74" s="12">
        <v>2.41</v>
      </c>
      <c r="Q74" s="102">
        <f t="shared" ref="Q74:R78" si="34">(Q16-P16)/P16*100</f>
        <v>10.412573673870334</v>
      </c>
      <c r="R74" s="99">
        <f t="shared" si="34"/>
        <v>-8.007117437722421</v>
      </c>
      <c r="S74" s="39">
        <f t="shared" si="33"/>
        <v>-53.921568627450981</v>
      </c>
    </row>
    <row r="75" spans="1:19" ht="15" thickBot="1" x14ac:dyDescent="0.35">
      <c r="A75" s="127" t="s">
        <v>10</v>
      </c>
      <c r="B75" s="3" t="s">
        <v>3</v>
      </c>
      <c r="C75" s="10"/>
      <c r="D75" s="10">
        <v>-2.25</v>
      </c>
      <c r="E75" s="10">
        <v>-5.48</v>
      </c>
      <c r="F75" s="10">
        <v>-3.9</v>
      </c>
      <c r="G75" s="10">
        <v>-2.15</v>
      </c>
      <c r="H75" s="10">
        <v>-2.39</v>
      </c>
      <c r="I75" s="10">
        <v>-6.59</v>
      </c>
      <c r="J75" s="11">
        <v>-8.4600000000000009</v>
      </c>
      <c r="K75" s="73">
        <v>-1.43</v>
      </c>
      <c r="L75" s="10">
        <v>-2.52</v>
      </c>
      <c r="M75" s="10">
        <v>-4.0199999999999996</v>
      </c>
      <c r="N75" s="10">
        <v>-8.41</v>
      </c>
      <c r="O75" s="12">
        <v>-3.22</v>
      </c>
      <c r="P75" s="12">
        <v>-2.57</v>
      </c>
      <c r="Q75" s="102">
        <f>(Q17-P17)/P17*100</f>
        <v>-0.30576118442227229</v>
      </c>
      <c r="R75" s="99">
        <f>(R17-Q17)/Q17*100</f>
        <v>-1.6249663707290827</v>
      </c>
      <c r="S75" s="39">
        <f t="shared" si="33"/>
        <v>-43.3577049383481</v>
      </c>
    </row>
    <row r="76" spans="1:19" ht="15" thickBot="1" x14ac:dyDescent="0.35">
      <c r="A76" s="128"/>
      <c r="B76" s="3" t="s">
        <v>4</v>
      </c>
      <c r="C76" s="10"/>
      <c r="D76" s="9">
        <v>2.27</v>
      </c>
      <c r="E76" s="10">
        <v>-5.91</v>
      </c>
      <c r="F76" s="10">
        <v>-0.39</v>
      </c>
      <c r="G76" s="10">
        <v>-9.27</v>
      </c>
      <c r="H76" s="10">
        <v>-4.3499999999999996</v>
      </c>
      <c r="I76" s="73">
        <v>-13.18</v>
      </c>
      <c r="J76" s="10">
        <v>-6.28</v>
      </c>
      <c r="K76" s="10">
        <v>-10.75</v>
      </c>
      <c r="L76" s="10">
        <v>-1.1000000000000001</v>
      </c>
      <c r="M76" s="10">
        <v>-12.97</v>
      </c>
      <c r="N76" s="10">
        <v>1.82</v>
      </c>
      <c r="O76" s="12">
        <v>-10.54</v>
      </c>
      <c r="P76" s="12">
        <v>2</v>
      </c>
      <c r="Q76" s="38">
        <f>(Q18-P18)/P18*100</f>
        <v>1.9569471624266144</v>
      </c>
      <c r="R76" s="122">
        <f>(R18-Q18)/Q18*100</f>
        <v>-13.243761996161229</v>
      </c>
      <c r="S76" s="39">
        <f t="shared" si="33"/>
        <v>-57.277882797731571</v>
      </c>
    </row>
    <row r="77" spans="1:19" ht="15" thickBot="1" x14ac:dyDescent="0.35">
      <c r="A77" s="129" t="s">
        <v>11</v>
      </c>
      <c r="B77" s="104" t="s">
        <v>3</v>
      </c>
      <c r="C77" s="24"/>
      <c r="D77" s="26">
        <v>0.87</v>
      </c>
      <c r="E77" s="20">
        <v>-4.95</v>
      </c>
      <c r="F77" s="20">
        <v>-3.48</v>
      </c>
      <c r="G77" s="20">
        <v>-1.43</v>
      </c>
      <c r="H77" s="20">
        <v>-0.79</v>
      </c>
      <c r="I77" s="20">
        <v>-3.05</v>
      </c>
      <c r="J77" s="20">
        <v>-5.16</v>
      </c>
      <c r="K77" s="20">
        <v>-1.62</v>
      </c>
      <c r="L77" s="20">
        <v>-1.1200000000000001</v>
      </c>
      <c r="M77" s="20">
        <v>-3.45</v>
      </c>
      <c r="N77" s="25">
        <v>-8.4700000000000006</v>
      </c>
      <c r="O77" s="19">
        <v>-3.49</v>
      </c>
      <c r="P77" s="19">
        <v>-2.5499999999999998</v>
      </c>
      <c r="Q77" s="39">
        <f t="shared" si="34"/>
        <v>-1.4076630646609916</v>
      </c>
      <c r="R77" s="100">
        <f t="shared" si="34"/>
        <v>0.71731819249565998</v>
      </c>
      <c r="S77" s="37">
        <f t="shared" si="33"/>
        <v>-33.184720638540476</v>
      </c>
    </row>
    <row r="78" spans="1:19" ht="15" thickBot="1" x14ac:dyDescent="0.35">
      <c r="A78" s="130"/>
      <c r="B78" s="104" t="s">
        <v>4</v>
      </c>
      <c r="C78" s="20"/>
      <c r="D78" s="20">
        <v>-1.91</v>
      </c>
      <c r="E78" s="20">
        <v>-6.36</v>
      </c>
      <c r="F78" s="20">
        <v>-6.43</v>
      </c>
      <c r="G78" s="20">
        <v>-4.99</v>
      </c>
      <c r="H78" s="20">
        <v>-1.76</v>
      </c>
      <c r="I78" s="20">
        <v>-8.8800000000000008</v>
      </c>
      <c r="J78" s="20">
        <v>-7.5</v>
      </c>
      <c r="K78" s="20">
        <v>-8.9600000000000009</v>
      </c>
      <c r="L78" s="20">
        <v>-2.57</v>
      </c>
      <c r="M78" s="20">
        <v>-6.59</v>
      </c>
      <c r="N78" s="20">
        <v>-2.79</v>
      </c>
      <c r="O78" s="25">
        <v>-10.07</v>
      </c>
      <c r="P78" s="76">
        <v>0.44</v>
      </c>
      <c r="Q78" s="103">
        <f t="shared" si="34"/>
        <v>1.9212598425196852</v>
      </c>
      <c r="R78" s="100">
        <f t="shared" si="34"/>
        <v>-4.0482076637824473</v>
      </c>
      <c r="S78" s="37">
        <f t="shared" si="33"/>
        <v>-51.897753679318356</v>
      </c>
    </row>
    <row r="79" spans="1:19" x14ac:dyDescent="0.3">
      <c r="A79" s="124" t="s">
        <v>104</v>
      </c>
      <c r="B79" s="124"/>
      <c r="C79" s="124"/>
      <c r="D79" s="124"/>
      <c r="E79" s="124"/>
      <c r="F79" s="124"/>
      <c r="G79" s="124"/>
      <c r="H79" s="124"/>
      <c r="I79" s="124"/>
      <c r="J79" s="124"/>
      <c r="K79" s="124"/>
      <c r="L79" s="124"/>
      <c r="M79" s="124"/>
      <c r="N79" s="124"/>
      <c r="O79" s="124"/>
      <c r="P79" s="124"/>
      <c r="Q79" s="124"/>
      <c r="R79" s="124"/>
      <c r="S79" s="124"/>
    </row>
    <row r="80" spans="1:19" x14ac:dyDescent="0.3">
      <c r="A80" s="123" t="s">
        <v>28</v>
      </c>
      <c r="B80" s="123"/>
      <c r="C80" s="123"/>
      <c r="D80" s="123"/>
      <c r="E80" s="123"/>
      <c r="F80" s="123"/>
      <c r="G80" s="123"/>
      <c r="H80" s="123"/>
      <c r="I80" s="123"/>
      <c r="J80" s="123"/>
      <c r="K80" s="123"/>
      <c r="L80" s="123"/>
      <c r="M80" s="123"/>
      <c r="N80" s="123"/>
      <c r="O80" s="123"/>
      <c r="P80" s="123"/>
      <c r="Q80" s="123"/>
      <c r="R80" s="123"/>
      <c r="S80" s="123"/>
    </row>
    <row r="81" spans="1:1" x14ac:dyDescent="0.3">
      <c r="A81" s="27"/>
    </row>
  </sheetData>
  <mergeCells count="48">
    <mergeCell ref="V16:W16"/>
    <mergeCell ref="V17:V24"/>
    <mergeCell ref="A13:A14"/>
    <mergeCell ref="V3:AA3"/>
    <mergeCell ref="V4:W4"/>
    <mergeCell ref="V5:V12"/>
    <mergeCell ref="V15:AA15"/>
    <mergeCell ref="A4:B4"/>
    <mergeCell ref="A5:A6"/>
    <mergeCell ref="A7:A8"/>
    <mergeCell ref="A9:A10"/>
    <mergeCell ref="A11:A12"/>
    <mergeCell ref="A39:A40"/>
    <mergeCell ref="A15:A16"/>
    <mergeCell ref="A17:A18"/>
    <mergeCell ref="A19:A20"/>
    <mergeCell ref="A24:B24"/>
    <mergeCell ref="A25:A26"/>
    <mergeCell ref="A27:A28"/>
    <mergeCell ref="A29:A30"/>
    <mergeCell ref="A31:A32"/>
    <mergeCell ref="A33:A34"/>
    <mergeCell ref="A35:A36"/>
    <mergeCell ref="A37:A38"/>
    <mergeCell ref="A63:A64"/>
    <mergeCell ref="A65:A66"/>
    <mergeCell ref="A43:B43"/>
    <mergeCell ref="A44:A45"/>
    <mergeCell ref="A46:A47"/>
    <mergeCell ref="A48:A49"/>
    <mergeCell ref="A50:A51"/>
    <mergeCell ref="A52:A53"/>
    <mergeCell ref="A80:S80"/>
    <mergeCell ref="A21:S21"/>
    <mergeCell ref="A1:P1"/>
    <mergeCell ref="A42:S42"/>
    <mergeCell ref="A61:P61"/>
    <mergeCell ref="A79:S79"/>
    <mergeCell ref="A67:A68"/>
    <mergeCell ref="A69:A70"/>
    <mergeCell ref="A71:A72"/>
    <mergeCell ref="A73:A74"/>
    <mergeCell ref="A75:A76"/>
    <mergeCell ref="A77:A78"/>
    <mergeCell ref="A54:A55"/>
    <mergeCell ref="A56:A57"/>
    <mergeCell ref="A58:A59"/>
    <mergeCell ref="A62:B6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0"/>
  <sheetViews>
    <sheetView workbookViewId="0">
      <selection sqref="A1:S1"/>
    </sheetView>
  </sheetViews>
  <sheetFormatPr defaultRowHeight="14.4" x14ac:dyDescent="0.3"/>
  <cols>
    <col min="19" max="19" width="10" bestFit="1" customWidth="1"/>
    <col min="21" max="30" width="0" hidden="1" customWidth="1"/>
  </cols>
  <sheetData>
    <row r="1" spans="1:28" ht="15.6" x14ac:dyDescent="0.3">
      <c r="A1" s="125" t="s">
        <v>103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</row>
    <row r="2" spans="1:28" x14ac:dyDescent="0.3">
      <c r="A2" s="34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AB2">
        <v>2015</v>
      </c>
    </row>
    <row r="3" spans="1:28" ht="16.2" thickBot="1" x14ac:dyDescent="0.35">
      <c r="A3" s="33" t="s">
        <v>29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V3" s="144" t="s">
        <v>45</v>
      </c>
      <c r="W3" s="145"/>
      <c r="X3" s="145"/>
      <c r="Y3" s="145"/>
      <c r="Z3" s="145"/>
      <c r="AA3" s="145"/>
      <c r="AB3" s="58"/>
    </row>
    <row r="4" spans="1:28" ht="23.4" thickBot="1" x14ac:dyDescent="0.35">
      <c r="A4" s="133" t="s">
        <v>1</v>
      </c>
      <c r="B4" s="134"/>
      <c r="C4" s="2">
        <v>2001</v>
      </c>
      <c r="D4" s="2">
        <v>2002</v>
      </c>
      <c r="E4" s="2">
        <v>2003</v>
      </c>
      <c r="F4" s="2">
        <v>2004</v>
      </c>
      <c r="G4" s="2">
        <v>2005</v>
      </c>
      <c r="H4" s="2">
        <v>2006</v>
      </c>
      <c r="I4" s="2">
        <v>2007</v>
      </c>
      <c r="J4" s="2">
        <v>2008</v>
      </c>
      <c r="K4" s="2">
        <v>2009</v>
      </c>
      <c r="L4" s="2">
        <v>2010</v>
      </c>
      <c r="M4" s="2">
        <v>2011</v>
      </c>
      <c r="N4" s="2">
        <v>2012</v>
      </c>
      <c r="O4" s="2">
        <v>2013</v>
      </c>
      <c r="P4" s="2">
        <v>2014</v>
      </c>
      <c r="Q4" s="2">
        <v>2015</v>
      </c>
      <c r="R4" s="2">
        <v>2016</v>
      </c>
      <c r="S4" s="2" t="s">
        <v>102</v>
      </c>
      <c r="V4" s="146" t="s">
        <v>37</v>
      </c>
      <c r="W4" s="147"/>
      <c r="X4" s="59" t="s">
        <v>38</v>
      </c>
      <c r="Y4" s="60" t="s">
        <v>39</v>
      </c>
      <c r="Z4" s="60" t="s">
        <v>40</v>
      </c>
      <c r="AA4" s="61" t="s">
        <v>41</v>
      </c>
      <c r="AB4" s="58"/>
    </row>
    <row r="5" spans="1:28" ht="15" thickBot="1" x14ac:dyDescent="0.35">
      <c r="A5" s="127" t="s">
        <v>2</v>
      </c>
      <c r="B5" s="3" t="s">
        <v>30</v>
      </c>
      <c r="C5" s="9">
        <v>949</v>
      </c>
      <c r="D5" s="10">
        <v>907</v>
      </c>
      <c r="E5" s="10">
        <v>789</v>
      </c>
      <c r="F5" s="10">
        <v>756</v>
      </c>
      <c r="G5" s="10">
        <v>790</v>
      </c>
      <c r="H5" s="10">
        <v>784</v>
      </c>
      <c r="I5" s="10">
        <v>708</v>
      </c>
      <c r="J5" s="10">
        <v>569</v>
      </c>
      <c r="K5" s="10">
        <v>568</v>
      </c>
      <c r="L5" s="10">
        <v>555</v>
      </c>
      <c r="M5" s="10">
        <v>520</v>
      </c>
      <c r="N5" s="10">
        <v>517</v>
      </c>
      <c r="O5" s="11">
        <v>439</v>
      </c>
      <c r="P5" s="12">
        <v>444</v>
      </c>
      <c r="Q5" s="12">
        <v>494</v>
      </c>
      <c r="R5" s="101">
        <f>'Dati ISTAT 16 senza IncMort'!C24</f>
        <v>456</v>
      </c>
      <c r="S5" s="8">
        <f>SUM(C5:R5)</f>
        <v>10245</v>
      </c>
      <c r="V5" s="148" t="s">
        <v>42</v>
      </c>
      <c r="Y5" s="65">
        <v>16.831971995332555</v>
      </c>
      <c r="Z5" s="65">
        <v>16.831971995332555</v>
      </c>
      <c r="AA5" s="66">
        <v>16.831971995332555</v>
      </c>
      <c r="AB5" s="58"/>
    </row>
    <row r="6" spans="1:28" ht="15" thickBot="1" x14ac:dyDescent="0.35">
      <c r="A6" s="128"/>
      <c r="B6" s="3" t="s">
        <v>31</v>
      </c>
      <c r="C6" s="4">
        <v>52931</v>
      </c>
      <c r="D6" s="5">
        <v>53141</v>
      </c>
      <c r="E6" s="4">
        <v>50324</v>
      </c>
      <c r="F6" s="4">
        <v>48661</v>
      </c>
      <c r="G6" s="4">
        <v>47689</v>
      </c>
      <c r="H6" s="4">
        <v>46911</v>
      </c>
      <c r="I6" s="4">
        <v>47570</v>
      </c>
      <c r="J6" s="4">
        <v>43867</v>
      </c>
      <c r="K6" s="4">
        <v>44828</v>
      </c>
      <c r="L6" s="4">
        <v>44471</v>
      </c>
      <c r="M6" s="4">
        <v>42109</v>
      </c>
      <c r="N6" s="4">
        <v>39293</v>
      </c>
      <c r="O6" s="6">
        <v>37702</v>
      </c>
      <c r="P6" s="74">
        <v>36594</v>
      </c>
      <c r="Q6" s="7">
        <v>35909</v>
      </c>
      <c r="R6" s="74">
        <f>'Dati ISTAT 16 senza IncMort'!D24</f>
        <v>36179</v>
      </c>
      <c r="S6" s="8">
        <f t="shared" ref="S6:S18" si="0">SUM(C6:R6)</f>
        <v>708179</v>
      </c>
      <c r="V6" s="149"/>
      <c r="W6" s="63" t="s">
        <v>2</v>
      </c>
      <c r="X6" s="48">
        <v>494</v>
      </c>
      <c r="Y6" s="67">
        <v>14.410735122520419</v>
      </c>
      <c r="Z6" s="67">
        <v>14.410735122520419</v>
      </c>
      <c r="AA6" s="68">
        <v>31.242707117852976</v>
      </c>
      <c r="AB6" s="58"/>
    </row>
    <row r="7" spans="1:28" ht="15" thickBot="1" x14ac:dyDescent="0.35">
      <c r="A7" s="127" t="s">
        <v>5</v>
      </c>
      <c r="B7" s="3" t="s">
        <v>30</v>
      </c>
      <c r="C7" s="9">
        <v>874</v>
      </c>
      <c r="D7" s="10">
        <v>870</v>
      </c>
      <c r="E7" s="10">
        <v>829</v>
      </c>
      <c r="F7" s="10">
        <v>728</v>
      </c>
      <c r="G7" s="10">
        <v>703</v>
      </c>
      <c r="H7" s="10">
        <v>707</v>
      </c>
      <c r="I7" s="10">
        <v>585</v>
      </c>
      <c r="J7" s="10">
        <v>625</v>
      </c>
      <c r="K7" s="10">
        <v>507</v>
      </c>
      <c r="L7" s="10">
        <v>505</v>
      </c>
      <c r="M7" s="10">
        <v>538</v>
      </c>
      <c r="N7" s="10">
        <v>460</v>
      </c>
      <c r="O7" s="73">
        <v>447</v>
      </c>
      <c r="P7" s="12">
        <v>450</v>
      </c>
      <c r="Q7" s="11">
        <v>420</v>
      </c>
      <c r="R7" s="101">
        <f>'Dati ISTAT 16 senza IncMort'!C25</f>
        <v>422</v>
      </c>
      <c r="S7" s="8">
        <f t="shared" si="0"/>
        <v>9670</v>
      </c>
      <c r="V7" s="149"/>
      <c r="W7" s="63" t="s">
        <v>5</v>
      </c>
      <c r="X7" s="48">
        <v>420</v>
      </c>
      <c r="Y7" s="67">
        <v>12.252042007001167</v>
      </c>
      <c r="Z7" s="67">
        <v>12.252042007001167</v>
      </c>
      <c r="AA7" s="68">
        <v>43.494749124854145</v>
      </c>
      <c r="AB7" s="58"/>
    </row>
    <row r="8" spans="1:28" ht="15" thickBot="1" x14ac:dyDescent="0.35">
      <c r="A8" s="128"/>
      <c r="B8" s="3" t="s">
        <v>31</v>
      </c>
      <c r="C8" s="4">
        <v>50954</v>
      </c>
      <c r="D8" s="5">
        <v>51778</v>
      </c>
      <c r="E8" s="4">
        <v>49851</v>
      </c>
      <c r="F8" s="4">
        <v>46867</v>
      </c>
      <c r="G8" s="4">
        <v>45995</v>
      </c>
      <c r="H8" s="4">
        <v>46605</v>
      </c>
      <c r="I8" s="4">
        <v>45607</v>
      </c>
      <c r="J8" s="4">
        <v>45241</v>
      </c>
      <c r="K8" s="4">
        <v>42905</v>
      </c>
      <c r="L8" s="4">
        <v>43387</v>
      </c>
      <c r="M8" s="4">
        <v>42532</v>
      </c>
      <c r="N8" s="4">
        <v>37842</v>
      </c>
      <c r="O8" s="6">
        <v>38167</v>
      </c>
      <c r="P8" s="74">
        <v>36526</v>
      </c>
      <c r="Q8" s="7">
        <v>35527</v>
      </c>
      <c r="R8" s="74">
        <f>'Dati ISTAT 16 senza IncMort'!D25</f>
        <v>36033</v>
      </c>
      <c r="S8" s="8">
        <f t="shared" si="0"/>
        <v>695817</v>
      </c>
      <c r="V8" s="149"/>
      <c r="W8" s="63" t="s">
        <v>6</v>
      </c>
      <c r="X8" s="48">
        <v>435</v>
      </c>
      <c r="Y8" s="67">
        <v>12.689614935822638</v>
      </c>
      <c r="Z8" s="67">
        <v>12.689614935822638</v>
      </c>
      <c r="AA8" s="68">
        <v>56.184364060676778</v>
      </c>
      <c r="AB8" s="58"/>
    </row>
    <row r="9" spans="1:28" ht="15" thickBot="1" x14ac:dyDescent="0.35">
      <c r="A9" s="127" t="s">
        <v>6</v>
      </c>
      <c r="B9" s="3" t="s">
        <v>30</v>
      </c>
      <c r="C9" s="9">
        <v>862</v>
      </c>
      <c r="D9" s="10">
        <v>854</v>
      </c>
      <c r="E9" s="10">
        <v>810</v>
      </c>
      <c r="F9" s="10">
        <v>708</v>
      </c>
      <c r="G9" s="10">
        <v>712</v>
      </c>
      <c r="H9" s="10">
        <v>666</v>
      </c>
      <c r="I9" s="10">
        <v>638</v>
      </c>
      <c r="J9" s="10">
        <v>586</v>
      </c>
      <c r="K9" s="10">
        <v>568</v>
      </c>
      <c r="L9" s="10">
        <v>536</v>
      </c>
      <c r="M9" s="10">
        <v>525</v>
      </c>
      <c r="N9" s="10">
        <v>474</v>
      </c>
      <c r="O9" s="11">
        <v>427</v>
      </c>
      <c r="P9" s="12">
        <v>469</v>
      </c>
      <c r="Q9" s="12">
        <v>435</v>
      </c>
      <c r="R9" s="101">
        <f>'Dati ISTAT 16 senza IncMort'!C26</f>
        <v>440</v>
      </c>
      <c r="S9" s="8">
        <f t="shared" si="0"/>
        <v>9710</v>
      </c>
      <c r="V9" s="149"/>
      <c r="W9" s="63" t="s">
        <v>7</v>
      </c>
      <c r="X9" s="48">
        <v>456</v>
      </c>
      <c r="Y9" s="67">
        <v>13.302217036172696</v>
      </c>
      <c r="Z9" s="67">
        <v>13.302217036172696</v>
      </c>
      <c r="AA9" s="68">
        <v>69.486581096849477</v>
      </c>
      <c r="AB9" s="58"/>
    </row>
    <row r="10" spans="1:28" ht="15" thickBot="1" x14ac:dyDescent="0.35">
      <c r="A10" s="128"/>
      <c r="B10" s="3" t="s">
        <v>31</v>
      </c>
      <c r="C10" s="4">
        <v>50594</v>
      </c>
      <c r="D10" s="5">
        <v>51929</v>
      </c>
      <c r="E10" s="4">
        <v>50192</v>
      </c>
      <c r="F10" s="4">
        <v>47233</v>
      </c>
      <c r="G10" s="4">
        <v>46507</v>
      </c>
      <c r="H10" s="4">
        <v>46330</v>
      </c>
      <c r="I10" s="4">
        <v>46464</v>
      </c>
      <c r="J10" s="4">
        <v>44758</v>
      </c>
      <c r="K10" s="4">
        <v>44309</v>
      </c>
      <c r="L10" s="4">
        <v>43443</v>
      </c>
      <c r="M10" s="4">
        <v>42534</v>
      </c>
      <c r="N10" s="4">
        <v>38152</v>
      </c>
      <c r="O10" s="74">
        <v>36868</v>
      </c>
      <c r="P10" s="6">
        <v>37055</v>
      </c>
      <c r="Q10" s="74">
        <v>36192</v>
      </c>
      <c r="R10" s="7">
        <f>'Dati ISTAT 16 senza IncMort'!D26</f>
        <v>35929</v>
      </c>
      <c r="S10" s="8">
        <f t="shared" si="0"/>
        <v>698489</v>
      </c>
      <c r="V10" s="149"/>
      <c r="W10" s="63" t="s">
        <v>8</v>
      </c>
      <c r="X10" s="48">
        <v>449</v>
      </c>
      <c r="Y10" s="67">
        <v>13.098016336056009</v>
      </c>
      <c r="Z10" s="67">
        <v>13.098016336056009</v>
      </c>
      <c r="AA10" s="68">
        <v>82.584597432905483</v>
      </c>
      <c r="AB10" s="58"/>
    </row>
    <row r="11" spans="1:28" ht="15" thickBot="1" x14ac:dyDescent="0.35">
      <c r="A11" s="127" t="s">
        <v>7</v>
      </c>
      <c r="B11" s="3" t="s">
        <v>30</v>
      </c>
      <c r="C11" s="9">
        <v>939</v>
      </c>
      <c r="D11" s="9">
        <v>939</v>
      </c>
      <c r="E11" s="10">
        <v>930</v>
      </c>
      <c r="F11" s="10">
        <v>794</v>
      </c>
      <c r="G11" s="10">
        <v>732</v>
      </c>
      <c r="H11" s="10">
        <v>714</v>
      </c>
      <c r="I11" s="10">
        <v>689</v>
      </c>
      <c r="J11" s="10">
        <v>651</v>
      </c>
      <c r="K11" s="10">
        <v>582</v>
      </c>
      <c r="L11" s="10">
        <v>509</v>
      </c>
      <c r="M11" s="10">
        <v>495</v>
      </c>
      <c r="N11" s="10">
        <v>508</v>
      </c>
      <c r="O11" s="12">
        <v>462</v>
      </c>
      <c r="P11" s="73">
        <v>448</v>
      </c>
      <c r="Q11" s="6">
        <v>456</v>
      </c>
      <c r="R11" s="7">
        <f>'Dati ISTAT 16 senza IncMort'!C27</f>
        <v>413</v>
      </c>
      <c r="S11" s="8">
        <f t="shared" si="0"/>
        <v>10261</v>
      </c>
      <c r="V11" s="149"/>
      <c r="W11" s="63" t="s">
        <v>9</v>
      </c>
      <c r="X11" s="48">
        <v>597</v>
      </c>
      <c r="Y11" s="67">
        <v>17.415402567094517</v>
      </c>
      <c r="Z11" s="67">
        <v>17.415402567094517</v>
      </c>
      <c r="AA11" s="68">
        <v>100</v>
      </c>
      <c r="AB11" s="58"/>
    </row>
    <row r="12" spans="1:28" ht="15" thickBot="1" x14ac:dyDescent="0.35">
      <c r="A12" s="128"/>
      <c r="B12" s="3" t="s">
        <v>31</v>
      </c>
      <c r="C12" s="4">
        <v>51662</v>
      </c>
      <c r="D12" s="5">
        <v>52740</v>
      </c>
      <c r="E12" s="4">
        <v>50161</v>
      </c>
      <c r="F12" s="4">
        <v>49320</v>
      </c>
      <c r="G12" s="4">
        <v>46744</v>
      </c>
      <c r="H12" s="4">
        <v>48337</v>
      </c>
      <c r="I12" s="4">
        <v>46042</v>
      </c>
      <c r="J12" s="4">
        <v>44169</v>
      </c>
      <c r="K12" s="4">
        <v>46120</v>
      </c>
      <c r="L12" s="4">
        <v>44077</v>
      </c>
      <c r="M12" s="4">
        <v>41942</v>
      </c>
      <c r="N12" s="4">
        <v>38778</v>
      </c>
      <c r="O12" s="6">
        <v>37778</v>
      </c>
      <c r="P12" s="7">
        <v>36550</v>
      </c>
      <c r="Q12" s="6">
        <v>36641</v>
      </c>
      <c r="R12" s="74">
        <f>'Dati ISTAT 16 senza IncMort'!D27</f>
        <v>36282</v>
      </c>
      <c r="S12" s="8">
        <f t="shared" si="0"/>
        <v>707343</v>
      </c>
      <c r="V12" s="150"/>
      <c r="W12" s="62" t="s">
        <v>10</v>
      </c>
      <c r="X12" s="47">
        <v>577</v>
      </c>
      <c r="Y12" s="69">
        <v>100</v>
      </c>
      <c r="Z12" s="69">
        <v>100</v>
      </c>
      <c r="AA12" s="70"/>
      <c r="AB12" s="58"/>
    </row>
    <row r="13" spans="1:28" ht="15" thickBot="1" x14ac:dyDescent="0.35">
      <c r="A13" s="127" t="s">
        <v>8</v>
      </c>
      <c r="B13" s="3" t="s">
        <v>30</v>
      </c>
      <c r="C13" s="5">
        <v>1040</v>
      </c>
      <c r="D13" s="10">
        <v>972</v>
      </c>
      <c r="E13" s="10">
        <v>892</v>
      </c>
      <c r="F13" s="10">
        <v>847</v>
      </c>
      <c r="G13" s="10">
        <v>810</v>
      </c>
      <c r="H13" s="10">
        <v>803</v>
      </c>
      <c r="I13" s="10">
        <v>744</v>
      </c>
      <c r="J13" s="10">
        <v>683</v>
      </c>
      <c r="K13" s="10">
        <v>608</v>
      </c>
      <c r="L13" s="10">
        <v>608</v>
      </c>
      <c r="M13" s="10">
        <v>535</v>
      </c>
      <c r="N13" s="10">
        <v>555</v>
      </c>
      <c r="O13" s="12">
        <v>497</v>
      </c>
      <c r="P13" s="6">
        <v>453</v>
      </c>
      <c r="Q13" s="11">
        <v>449</v>
      </c>
      <c r="R13" s="101">
        <f>'Dati ISTAT 16 senza IncMort'!C28</f>
        <v>502</v>
      </c>
      <c r="S13" s="8">
        <f t="shared" si="0"/>
        <v>10998</v>
      </c>
      <c r="W13" s="64" t="s">
        <v>11</v>
      </c>
      <c r="X13" s="49">
        <v>3428</v>
      </c>
    </row>
    <row r="14" spans="1:28" ht="15" thickBot="1" x14ac:dyDescent="0.35">
      <c r="A14" s="128"/>
      <c r="B14" s="3" t="s">
        <v>31</v>
      </c>
      <c r="C14" s="4">
        <v>55191</v>
      </c>
      <c r="D14" s="5">
        <v>56453</v>
      </c>
      <c r="E14" s="4">
        <v>51808</v>
      </c>
      <c r="F14" s="4">
        <v>51061</v>
      </c>
      <c r="G14" s="4">
        <v>50012</v>
      </c>
      <c r="H14" s="4">
        <v>49796</v>
      </c>
      <c r="I14" s="4">
        <v>49422</v>
      </c>
      <c r="J14" s="4">
        <v>47037</v>
      </c>
      <c r="K14" s="4">
        <v>46038</v>
      </c>
      <c r="L14" s="4">
        <v>46985</v>
      </c>
      <c r="M14" s="4">
        <v>44229</v>
      </c>
      <c r="N14" s="4">
        <v>40904</v>
      </c>
      <c r="O14" s="6">
        <v>38894</v>
      </c>
      <c r="P14" s="6">
        <v>37904</v>
      </c>
      <c r="Q14" s="7">
        <v>37110</v>
      </c>
      <c r="R14" s="74">
        <f>'Dati ISTAT 16 senza IncMort'!D28</f>
        <v>38603</v>
      </c>
      <c r="S14" s="8">
        <f t="shared" si="0"/>
        <v>741447</v>
      </c>
    </row>
    <row r="15" spans="1:28" ht="15" thickBot="1" x14ac:dyDescent="0.35">
      <c r="A15" s="127" t="s">
        <v>9</v>
      </c>
      <c r="B15" s="3" t="s">
        <v>30</v>
      </c>
      <c r="C15" s="5">
        <v>1240</v>
      </c>
      <c r="D15" s="4">
        <v>1196</v>
      </c>
      <c r="E15" s="4">
        <v>1143</v>
      </c>
      <c r="F15" s="4">
        <v>1110</v>
      </c>
      <c r="G15" s="4">
        <v>1018</v>
      </c>
      <c r="H15" s="10">
        <v>991</v>
      </c>
      <c r="I15" s="10">
        <v>904</v>
      </c>
      <c r="J15" s="10">
        <v>814</v>
      </c>
      <c r="K15" s="10">
        <v>708</v>
      </c>
      <c r="L15" s="10">
        <v>705</v>
      </c>
      <c r="M15" s="10">
        <v>641</v>
      </c>
      <c r="N15" s="10">
        <v>640</v>
      </c>
      <c r="O15" s="11">
        <v>535</v>
      </c>
      <c r="P15" s="12">
        <v>544</v>
      </c>
      <c r="Q15" s="12">
        <v>597</v>
      </c>
      <c r="R15" s="101">
        <f>'Dati ISTAT 16 senza IncMort'!C29</f>
        <v>553</v>
      </c>
      <c r="S15" s="8">
        <f t="shared" si="0"/>
        <v>13339</v>
      </c>
      <c r="V15" s="144" t="s">
        <v>46</v>
      </c>
      <c r="W15" s="145"/>
      <c r="X15" s="145"/>
      <c r="Y15" s="145"/>
      <c r="Z15" s="145"/>
      <c r="AA15" s="145"/>
      <c r="AB15" s="58"/>
    </row>
    <row r="16" spans="1:28" ht="19.2" thickBot="1" x14ac:dyDescent="0.35">
      <c r="A16" s="128"/>
      <c r="B16" s="3" t="s">
        <v>31</v>
      </c>
      <c r="C16" s="4">
        <v>57988</v>
      </c>
      <c r="D16" s="5">
        <v>59349</v>
      </c>
      <c r="E16" s="4">
        <v>54582</v>
      </c>
      <c r="F16" s="4">
        <v>52819</v>
      </c>
      <c r="G16" s="4">
        <v>52200</v>
      </c>
      <c r="H16" s="4">
        <v>50230</v>
      </c>
      <c r="I16" s="4">
        <v>48546</v>
      </c>
      <c r="J16" s="4">
        <v>46377</v>
      </c>
      <c r="K16" s="4">
        <v>44695</v>
      </c>
      <c r="L16" s="4">
        <v>44735</v>
      </c>
      <c r="M16" s="4">
        <v>42678</v>
      </c>
      <c r="N16" s="4">
        <v>39429</v>
      </c>
      <c r="O16" s="6">
        <v>37252</v>
      </c>
      <c r="P16" s="6">
        <v>35996</v>
      </c>
      <c r="Q16" s="7">
        <v>35222</v>
      </c>
      <c r="R16" s="74">
        <f>'Dati ISTAT 16 senza IncMort'!D29</f>
        <v>36096</v>
      </c>
      <c r="S16" s="8">
        <f t="shared" si="0"/>
        <v>738194</v>
      </c>
      <c r="V16" s="146" t="s">
        <v>37</v>
      </c>
      <c r="W16" s="147"/>
      <c r="X16" s="59" t="s">
        <v>38</v>
      </c>
      <c r="Y16" s="71" t="s">
        <v>39</v>
      </c>
      <c r="Z16" s="71" t="s">
        <v>40</v>
      </c>
      <c r="AA16" s="72" t="s">
        <v>41</v>
      </c>
      <c r="AB16" s="58"/>
    </row>
    <row r="17" spans="1:28" ht="15" thickBot="1" x14ac:dyDescent="0.35">
      <c r="A17" s="127" t="s">
        <v>10</v>
      </c>
      <c r="B17" s="3" t="s">
        <v>30</v>
      </c>
      <c r="C17" s="4">
        <v>1192</v>
      </c>
      <c r="D17" s="5">
        <v>1242</v>
      </c>
      <c r="E17" s="4">
        <v>1170</v>
      </c>
      <c r="F17" s="4">
        <v>1179</v>
      </c>
      <c r="G17" s="4">
        <v>1053</v>
      </c>
      <c r="H17" s="4">
        <v>1004</v>
      </c>
      <c r="I17" s="10">
        <v>863</v>
      </c>
      <c r="J17" s="10">
        <v>803</v>
      </c>
      <c r="K17" s="10">
        <v>696</v>
      </c>
      <c r="L17" s="10">
        <v>696</v>
      </c>
      <c r="M17" s="10">
        <v>606</v>
      </c>
      <c r="N17" s="10">
        <v>599</v>
      </c>
      <c r="O17" s="12">
        <v>594</v>
      </c>
      <c r="P17" s="73">
        <v>573</v>
      </c>
      <c r="Q17" s="6">
        <v>577</v>
      </c>
      <c r="R17" s="7">
        <f>'Dati ISTAT 16 senza IncMort'!C30</f>
        <v>497</v>
      </c>
      <c r="S17" s="8">
        <f t="shared" si="0"/>
        <v>13344</v>
      </c>
      <c r="V17" s="148" t="s">
        <v>42</v>
      </c>
      <c r="Y17" s="65">
        <v>12.27887574923052</v>
      </c>
      <c r="Z17" s="65">
        <v>12.27887574923052</v>
      </c>
      <c r="AA17" s="66">
        <v>12.27887574923052</v>
      </c>
      <c r="AB17" s="58"/>
    </row>
    <row r="18" spans="1:28" ht="15" thickBot="1" x14ac:dyDescent="0.35">
      <c r="A18" s="128"/>
      <c r="B18" s="3" t="s">
        <v>31</v>
      </c>
      <c r="C18" s="5">
        <v>53966</v>
      </c>
      <c r="D18" s="4">
        <v>53102</v>
      </c>
      <c r="E18" s="4">
        <v>49557</v>
      </c>
      <c r="F18" s="4">
        <v>47218</v>
      </c>
      <c r="G18" s="4">
        <v>45711</v>
      </c>
      <c r="H18" s="4">
        <v>44746</v>
      </c>
      <c r="I18" s="4">
        <v>42199</v>
      </c>
      <c r="J18" s="4">
        <v>39290</v>
      </c>
      <c r="K18" s="4">
        <v>38363</v>
      </c>
      <c r="L18" s="4">
        <v>37622</v>
      </c>
      <c r="M18" s="4">
        <v>35995</v>
      </c>
      <c r="N18" s="4">
        <v>32466</v>
      </c>
      <c r="O18" s="6">
        <v>31432</v>
      </c>
      <c r="P18" s="6">
        <v>30522</v>
      </c>
      <c r="Q18" s="74">
        <v>30319</v>
      </c>
      <c r="R18" s="7">
        <f>'Dati ISTAT 16 senza IncMort'!D30</f>
        <v>30053</v>
      </c>
      <c r="S18" s="8">
        <f t="shared" si="0"/>
        <v>642561</v>
      </c>
      <c r="V18" s="149"/>
      <c r="W18" s="63" t="s">
        <v>2</v>
      </c>
      <c r="X18" s="48">
        <v>35909</v>
      </c>
      <c r="Y18" s="67">
        <v>14.54276688806091</v>
      </c>
      <c r="Z18" s="67">
        <v>14.54276688806091</v>
      </c>
      <c r="AA18" s="68">
        <v>26.821642637291429</v>
      </c>
      <c r="AB18" s="58"/>
    </row>
    <row r="19" spans="1:28" ht="15" thickBot="1" x14ac:dyDescent="0.35">
      <c r="A19" s="129" t="s">
        <v>11</v>
      </c>
      <c r="B19" s="3" t="s">
        <v>30</v>
      </c>
      <c r="C19" s="14">
        <v>7096</v>
      </c>
      <c r="D19" s="13">
        <v>6980</v>
      </c>
      <c r="E19" s="13">
        <v>6563</v>
      </c>
      <c r="F19" s="13">
        <v>6122</v>
      </c>
      <c r="G19" s="13">
        <v>5818</v>
      </c>
      <c r="H19" s="13">
        <v>5669</v>
      </c>
      <c r="I19" s="13">
        <v>5131</v>
      </c>
      <c r="J19" s="13">
        <v>4731</v>
      </c>
      <c r="K19" s="13">
        <v>4237</v>
      </c>
      <c r="L19" s="13">
        <v>4114</v>
      </c>
      <c r="M19" s="13">
        <v>3860</v>
      </c>
      <c r="N19" s="13">
        <v>3753</v>
      </c>
      <c r="O19" s="8">
        <v>3401</v>
      </c>
      <c r="P19" s="75">
        <v>3381</v>
      </c>
      <c r="Q19" s="8">
        <f>SUM(Q5+Q7+Q9+Q11+Q13+Q15+Q17)</f>
        <v>3428</v>
      </c>
      <c r="R19" s="15">
        <f>SUM(R5+R7+R9+R11+R13+R15+R17)</f>
        <v>3283</v>
      </c>
      <c r="S19" s="16">
        <f>SUM(C19:R19)</f>
        <v>77567</v>
      </c>
      <c r="V19" s="149"/>
      <c r="W19" s="63" t="s">
        <v>5</v>
      </c>
      <c r="X19" s="48">
        <v>35527</v>
      </c>
      <c r="Y19" s="67">
        <v>14.388060910416328</v>
      </c>
      <c r="Z19" s="67">
        <v>14.388060910416328</v>
      </c>
      <c r="AA19" s="68">
        <v>41.209703547707761</v>
      </c>
      <c r="AB19" s="58"/>
    </row>
    <row r="20" spans="1:28" ht="15" thickBot="1" x14ac:dyDescent="0.35">
      <c r="A20" s="130"/>
      <c r="B20" s="3" t="s">
        <v>31</v>
      </c>
      <c r="C20" s="13">
        <v>373286</v>
      </c>
      <c r="D20" s="14">
        <v>378492</v>
      </c>
      <c r="E20" s="13">
        <v>356475</v>
      </c>
      <c r="F20" s="13">
        <v>343179</v>
      </c>
      <c r="G20" s="13">
        <v>334858</v>
      </c>
      <c r="H20" s="13">
        <v>332955</v>
      </c>
      <c r="I20" s="13">
        <v>325850</v>
      </c>
      <c r="J20" s="13">
        <v>310739</v>
      </c>
      <c r="K20" s="13">
        <v>307258</v>
      </c>
      <c r="L20" s="13">
        <v>304720</v>
      </c>
      <c r="M20" s="13">
        <v>292019</v>
      </c>
      <c r="N20" s="13">
        <v>266864</v>
      </c>
      <c r="O20" s="8">
        <v>258093</v>
      </c>
      <c r="P20" s="8">
        <v>251147</v>
      </c>
      <c r="Q20" s="15">
        <f>SUM(Q6+Q8+Q10+Q12+Q14+Q16+Q18)</f>
        <v>246920</v>
      </c>
      <c r="R20" s="75">
        <f>SUM(R6+R8+R10+R12+R14+R16+R18)</f>
        <v>249175</v>
      </c>
      <c r="S20" s="16">
        <f>SUM(C20:R20)</f>
        <v>4932030</v>
      </c>
      <c r="V20" s="149"/>
      <c r="W20" s="63" t="s">
        <v>6</v>
      </c>
      <c r="X20" s="48">
        <v>36192</v>
      </c>
      <c r="Y20" s="67">
        <v>14.657378908148388</v>
      </c>
      <c r="Z20" s="67">
        <v>14.657378908148388</v>
      </c>
      <c r="AA20" s="68">
        <v>55.867082455856149</v>
      </c>
      <c r="AB20" s="58"/>
    </row>
    <row r="21" spans="1:28" x14ac:dyDescent="0.3">
      <c r="A21" s="124" t="s">
        <v>104</v>
      </c>
      <c r="B21" s="124"/>
      <c r="C21" s="124"/>
      <c r="D21" s="124"/>
      <c r="E21" s="124"/>
      <c r="F21" s="124"/>
      <c r="G21" s="124"/>
      <c r="H21" s="124"/>
      <c r="I21" s="124"/>
      <c r="J21" s="124"/>
      <c r="K21" s="124"/>
      <c r="L21" s="124"/>
      <c r="M21" s="124"/>
      <c r="N21" s="124"/>
      <c r="O21" s="124"/>
      <c r="V21" s="149"/>
      <c r="W21" s="63" t="s">
        <v>7</v>
      </c>
      <c r="X21" s="48">
        <v>36641</v>
      </c>
      <c r="Y21" s="67">
        <v>14.839219180301312</v>
      </c>
      <c r="Z21" s="67">
        <v>14.839219180301312</v>
      </c>
      <c r="AA21" s="68">
        <v>70.706301636157463</v>
      </c>
      <c r="AB21" s="58"/>
    </row>
    <row r="22" spans="1:28" x14ac:dyDescent="0.3">
      <c r="A22" s="35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V22" s="149"/>
      <c r="W22" s="63" t="s">
        <v>8</v>
      </c>
      <c r="X22" s="48">
        <v>37110</v>
      </c>
      <c r="Y22" s="67">
        <v>15.029159241859711</v>
      </c>
      <c r="Z22" s="67">
        <v>15.029159241859711</v>
      </c>
      <c r="AA22" s="68">
        <v>85.735460878017165</v>
      </c>
      <c r="AB22" s="58"/>
    </row>
    <row r="23" spans="1:28" ht="16.2" thickBot="1" x14ac:dyDescent="0.35">
      <c r="A23" s="126" t="s">
        <v>12</v>
      </c>
      <c r="B23" s="126"/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126"/>
      <c r="N23" s="126"/>
      <c r="O23" s="126"/>
      <c r="P23" s="126"/>
      <c r="Q23" s="36"/>
      <c r="R23" s="36"/>
      <c r="S23" s="31"/>
      <c r="V23" s="149"/>
      <c r="W23" s="63" t="s">
        <v>9</v>
      </c>
      <c r="X23" s="48">
        <v>35222</v>
      </c>
      <c r="Y23" s="67">
        <v>14.264539121982828</v>
      </c>
      <c r="Z23" s="67">
        <v>14.264539121982828</v>
      </c>
      <c r="AA23" s="68">
        <v>100</v>
      </c>
      <c r="AB23" s="58"/>
    </row>
    <row r="24" spans="1:28" ht="15" thickBot="1" x14ac:dyDescent="0.35">
      <c r="A24" s="133" t="s">
        <v>32</v>
      </c>
      <c r="B24" s="134"/>
      <c r="C24" s="2">
        <v>2001</v>
      </c>
      <c r="D24" s="2">
        <v>2002</v>
      </c>
      <c r="E24" s="2">
        <v>2003</v>
      </c>
      <c r="F24" s="2">
        <v>2004</v>
      </c>
      <c r="G24" s="2">
        <v>2005</v>
      </c>
      <c r="H24" s="2">
        <v>2006</v>
      </c>
      <c r="I24" s="2">
        <v>2007</v>
      </c>
      <c r="J24" s="2">
        <v>2008</v>
      </c>
      <c r="K24" s="2">
        <v>2009</v>
      </c>
      <c r="L24" s="2">
        <v>2010</v>
      </c>
      <c r="M24" s="2">
        <v>2011</v>
      </c>
      <c r="N24" s="2">
        <v>2012</v>
      </c>
      <c r="O24" s="2">
        <v>2013</v>
      </c>
      <c r="P24" s="2">
        <v>2014</v>
      </c>
      <c r="Q24" s="2">
        <v>2015</v>
      </c>
      <c r="R24" s="2">
        <v>2016</v>
      </c>
      <c r="S24" s="2" t="s">
        <v>11</v>
      </c>
      <c r="V24" s="150"/>
      <c r="W24" s="62" t="s">
        <v>10</v>
      </c>
      <c r="X24" s="47">
        <v>30319</v>
      </c>
      <c r="Y24" s="69">
        <v>100</v>
      </c>
      <c r="Z24" s="69">
        <v>100</v>
      </c>
      <c r="AA24" s="70"/>
      <c r="AB24" s="58"/>
    </row>
    <row r="25" spans="1:28" ht="15" thickBot="1" x14ac:dyDescent="0.35">
      <c r="A25" s="127" t="s">
        <v>2</v>
      </c>
      <c r="B25" s="3" t="s">
        <v>30</v>
      </c>
      <c r="C25" s="38">
        <f>C5/S5*100</f>
        <v>9.2630551488530983</v>
      </c>
      <c r="D25" s="38">
        <f>D5/S5*100</f>
        <v>8.8530990727184005</v>
      </c>
      <c r="E25" s="38">
        <f>E5/S5*100</f>
        <v>7.7013177159590036</v>
      </c>
      <c r="F25" s="38">
        <f>F5/S5*100</f>
        <v>7.3792093704245971</v>
      </c>
      <c r="G25" s="38">
        <f>G5/S5*100</f>
        <v>7.7110785749145929</v>
      </c>
      <c r="H25" s="38">
        <f>H5/S5*100</f>
        <v>7.6525134211810633</v>
      </c>
      <c r="I25" s="38">
        <f>I5/S5*100</f>
        <v>6.9106881405563687</v>
      </c>
      <c r="J25" s="38">
        <f>J5/S5*100</f>
        <v>5.5539287457296238</v>
      </c>
      <c r="K25" s="38">
        <f>K5/S5*100</f>
        <v>5.5441678867740363</v>
      </c>
      <c r="L25" s="38">
        <f>L5/S5*100</f>
        <v>5.4172767203513912</v>
      </c>
      <c r="M25" s="38">
        <f>M5/S5*100</f>
        <v>5.0756466569058079</v>
      </c>
      <c r="N25" s="38">
        <f>N5/S5*100</f>
        <v>5.0463640800390435</v>
      </c>
      <c r="O25" s="38">
        <f>O5/S5*100</f>
        <v>4.2850170815031721</v>
      </c>
      <c r="P25" s="38">
        <f>P5/S5*100</f>
        <v>4.3338213762811124</v>
      </c>
      <c r="Q25" s="38">
        <f>Q5/S5*100</f>
        <v>4.8218643240605177</v>
      </c>
      <c r="R25" s="38">
        <f>R5/S5*100</f>
        <v>4.45095168374817</v>
      </c>
      <c r="S25" s="97">
        <f>SUM(C25:R25)</f>
        <v>99.999999999999986</v>
      </c>
      <c r="W25" s="64" t="s">
        <v>11</v>
      </c>
      <c r="X25" s="49">
        <v>246920</v>
      </c>
    </row>
    <row r="26" spans="1:28" ht="15" thickBot="1" x14ac:dyDescent="0.35">
      <c r="A26" s="128"/>
      <c r="B26" s="3" t="s">
        <v>31</v>
      </c>
      <c r="C26" s="38">
        <f t="shared" ref="C26:C40" si="1">C6/S6*100</f>
        <v>7.4742402697623058</v>
      </c>
      <c r="D26" s="38">
        <f t="shared" ref="D26:D40" si="2">D6/S6*100</f>
        <v>7.5038937895645033</v>
      </c>
      <c r="E26" s="38">
        <f t="shared" ref="E26:E40" si="3">E6/S6*100</f>
        <v>7.1061130025036041</v>
      </c>
      <c r="F26" s="38">
        <f t="shared" ref="F26:F40" si="4">F6/S6*100</f>
        <v>6.8712853671176353</v>
      </c>
      <c r="G26" s="38">
        <f t="shared" ref="G26:G40" si="5">G6/S6*100</f>
        <v>6.7340319326046103</v>
      </c>
      <c r="H26" s="38">
        <f t="shared" ref="H26:H40" si="6">H6/S6*100</f>
        <v>6.6241727020993277</v>
      </c>
      <c r="I26" s="38">
        <f t="shared" ref="I26:I40" si="7">I6/S6*100</f>
        <v>6.7172282713833642</v>
      </c>
      <c r="J26" s="38">
        <f t="shared" ref="J26:J40" si="8">J6/S6*100</f>
        <v>6.1943378722046267</v>
      </c>
      <c r="K26" s="38">
        <f t="shared" ref="K26:K40" si="9">K6/S6*100</f>
        <v>6.3300380271089658</v>
      </c>
      <c r="L26" s="38">
        <f t="shared" ref="L26:L40" si="10">L6/S6*100</f>
        <v>6.279627043445231</v>
      </c>
      <c r="M26" s="38">
        <f t="shared" ref="M26:M40" si="11">M6/S6*100</f>
        <v>5.9460955492890921</v>
      </c>
      <c r="N26" s="38">
        <f t="shared" ref="N26:N40" si="12">N6/S6*100</f>
        <v>5.5484559694653468</v>
      </c>
      <c r="O26" s="38">
        <f t="shared" ref="O26:O40" si="13">O6/S6*100</f>
        <v>5.3237952551544172</v>
      </c>
      <c r="P26" s="38">
        <f t="shared" ref="P26:P40" si="14">P6/S6*100</f>
        <v>5.1673376363885399</v>
      </c>
      <c r="Q26" s="38">
        <f t="shared" ref="Q26:Q40" si="15">Q6/S6*100</f>
        <v>5.0706106789385172</v>
      </c>
      <c r="R26" s="38">
        <f t="shared" ref="R26:R40" si="16">R6/S6*100</f>
        <v>5.1087366329699133</v>
      </c>
      <c r="S26" s="97">
        <f t="shared" ref="S26:S38" si="17">SUM(C26:R26)</f>
        <v>100.00000000000001</v>
      </c>
    </row>
    <row r="27" spans="1:28" ht="15" thickBot="1" x14ac:dyDescent="0.35">
      <c r="A27" s="127" t="s">
        <v>5</v>
      </c>
      <c r="B27" s="3" t="s">
        <v>30</v>
      </c>
      <c r="C27" s="38">
        <f t="shared" si="1"/>
        <v>9.0382626680455012</v>
      </c>
      <c r="D27" s="38">
        <f t="shared" si="2"/>
        <v>8.9968976215098238</v>
      </c>
      <c r="E27" s="38">
        <f t="shared" si="3"/>
        <v>8.5729058945191312</v>
      </c>
      <c r="F27" s="38">
        <f t="shared" si="4"/>
        <v>7.5284384694932784</v>
      </c>
      <c r="G27" s="38">
        <f t="shared" si="5"/>
        <v>7.2699069286452946</v>
      </c>
      <c r="H27" s="38">
        <f t="shared" si="6"/>
        <v>7.311271975180972</v>
      </c>
      <c r="I27" s="38">
        <f t="shared" si="7"/>
        <v>6.0496380558428129</v>
      </c>
      <c r="J27" s="38">
        <f t="shared" si="8"/>
        <v>6.463288521199587</v>
      </c>
      <c r="K27" s="38">
        <f t="shared" si="9"/>
        <v>5.2430196483971043</v>
      </c>
      <c r="L27" s="38">
        <f t="shared" si="10"/>
        <v>5.2223371251292656</v>
      </c>
      <c r="M27" s="38">
        <f t="shared" si="11"/>
        <v>5.5635987590486042</v>
      </c>
      <c r="N27" s="38">
        <f t="shared" si="12"/>
        <v>4.7569803516028957</v>
      </c>
      <c r="O27" s="38">
        <f t="shared" si="13"/>
        <v>4.6225439503619441</v>
      </c>
      <c r="P27" s="38">
        <f t="shared" si="14"/>
        <v>4.6535677352637022</v>
      </c>
      <c r="Q27" s="38">
        <f t="shared" si="15"/>
        <v>4.3433298862461225</v>
      </c>
      <c r="R27" s="38">
        <f t="shared" si="16"/>
        <v>4.3640124095139603</v>
      </c>
      <c r="S27" s="97">
        <f t="shared" si="17"/>
        <v>100</v>
      </c>
    </row>
    <row r="28" spans="1:28" ht="15" thickBot="1" x14ac:dyDescent="0.35">
      <c r="A28" s="128"/>
      <c r="B28" s="3" t="s">
        <v>31</v>
      </c>
      <c r="C28" s="38">
        <f t="shared" si="1"/>
        <v>7.3229024298055378</v>
      </c>
      <c r="D28" s="38">
        <f t="shared" si="2"/>
        <v>7.4413243712067976</v>
      </c>
      <c r="E28" s="38">
        <f t="shared" si="3"/>
        <v>7.1643837388278815</v>
      </c>
      <c r="F28" s="38">
        <f t="shared" si="4"/>
        <v>6.7355353490932242</v>
      </c>
      <c r="G28" s="38">
        <f t="shared" si="5"/>
        <v>6.6102150421734454</v>
      </c>
      <c r="H28" s="38">
        <f t="shared" si="6"/>
        <v>6.6978817706379701</v>
      </c>
      <c r="I28" s="38">
        <f t="shared" si="7"/>
        <v>6.5544532542320759</v>
      </c>
      <c r="J28" s="38">
        <f t="shared" si="8"/>
        <v>6.5018532171533607</v>
      </c>
      <c r="K28" s="38">
        <f t="shared" si="9"/>
        <v>6.1661327619187229</v>
      </c>
      <c r="L28" s="38">
        <f t="shared" si="10"/>
        <v>6.2354038490005275</v>
      </c>
      <c r="M28" s="38">
        <f t="shared" si="11"/>
        <v>6.1125267132018903</v>
      </c>
      <c r="N28" s="38">
        <f t="shared" si="12"/>
        <v>5.4384989156631702</v>
      </c>
      <c r="O28" s="38">
        <f t="shared" si="13"/>
        <v>5.485206598861482</v>
      </c>
      <c r="P28" s="38">
        <f t="shared" si="14"/>
        <v>5.2493687276970808</v>
      </c>
      <c r="Q28" s="38">
        <f t="shared" si="15"/>
        <v>5.1057964953428847</v>
      </c>
      <c r="R28" s="38">
        <f t="shared" si="16"/>
        <v>5.1785167651839492</v>
      </c>
      <c r="S28" s="97">
        <f t="shared" si="17"/>
        <v>100</v>
      </c>
    </row>
    <row r="29" spans="1:28" ht="15" thickBot="1" x14ac:dyDescent="0.35">
      <c r="A29" s="127" t="s">
        <v>6</v>
      </c>
      <c r="B29" s="3" t="s">
        <v>30</v>
      </c>
      <c r="C29" s="38">
        <f t="shared" si="1"/>
        <v>8.8774459320288361</v>
      </c>
      <c r="D29" s="38">
        <f t="shared" si="2"/>
        <v>8.7950566426364585</v>
      </c>
      <c r="E29" s="38">
        <f t="shared" si="3"/>
        <v>8.3419155509783725</v>
      </c>
      <c r="F29" s="38">
        <f t="shared" si="4"/>
        <v>7.2914521112255413</v>
      </c>
      <c r="G29" s="38">
        <f t="shared" si="5"/>
        <v>7.3326467559217301</v>
      </c>
      <c r="H29" s="38">
        <f t="shared" si="6"/>
        <v>6.8589083419155514</v>
      </c>
      <c r="I29" s="38">
        <f t="shared" si="7"/>
        <v>6.5705458290422252</v>
      </c>
      <c r="J29" s="38">
        <f t="shared" si="8"/>
        <v>6.0350154479917606</v>
      </c>
      <c r="K29" s="38">
        <f t="shared" si="9"/>
        <v>5.8496395468589082</v>
      </c>
      <c r="L29" s="38">
        <f t="shared" si="10"/>
        <v>5.5200823892893922</v>
      </c>
      <c r="M29" s="38">
        <f t="shared" si="11"/>
        <v>5.4067971163748716</v>
      </c>
      <c r="N29" s="38">
        <f t="shared" si="12"/>
        <v>4.8815653964984556</v>
      </c>
      <c r="O29" s="38">
        <f t="shared" si="13"/>
        <v>4.3975283213182292</v>
      </c>
      <c r="P29" s="38">
        <f t="shared" si="14"/>
        <v>4.8300720906282191</v>
      </c>
      <c r="Q29" s="38">
        <f t="shared" si="15"/>
        <v>4.4799176107106078</v>
      </c>
      <c r="R29" s="38">
        <f t="shared" si="16"/>
        <v>4.5314109165808443</v>
      </c>
      <c r="S29" s="97">
        <f t="shared" si="17"/>
        <v>100.00000000000001</v>
      </c>
    </row>
    <row r="30" spans="1:28" ht="15" thickBot="1" x14ac:dyDescent="0.35">
      <c r="A30" s="128"/>
      <c r="B30" s="3" t="s">
        <v>31</v>
      </c>
      <c r="C30" s="38">
        <f t="shared" si="1"/>
        <v>7.2433495731500432</v>
      </c>
      <c r="D30" s="38">
        <f t="shared" si="2"/>
        <v>7.4344764198147715</v>
      </c>
      <c r="E30" s="38">
        <f t="shared" si="3"/>
        <v>7.1857967698847087</v>
      </c>
      <c r="F30" s="38">
        <f t="shared" si="4"/>
        <v>6.7621680513222104</v>
      </c>
      <c r="G30" s="38">
        <f t="shared" si="5"/>
        <v>6.6582294066191459</v>
      </c>
      <c r="H30" s="38">
        <f t="shared" si="6"/>
        <v>6.6328889932411244</v>
      </c>
      <c r="I30" s="38">
        <f t="shared" si="7"/>
        <v>6.6520732609962359</v>
      </c>
      <c r="J30" s="38">
        <f t="shared" si="8"/>
        <v>6.4078317625617585</v>
      </c>
      <c r="K30" s="38">
        <f t="shared" si="9"/>
        <v>6.3435501489644084</v>
      </c>
      <c r="L30" s="38">
        <f t="shared" si="10"/>
        <v>6.2195682394425678</v>
      </c>
      <c r="M30" s="38">
        <f t="shared" si="11"/>
        <v>6.0894301842978198</v>
      </c>
      <c r="N30" s="38">
        <f t="shared" si="12"/>
        <v>5.4620759954702223</v>
      </c>
      <c r="O30" s="38">
        <f t="shared" si="13"/>
        <v>5.2782506238466178</v>
      </c>
      <c r="P30" s="38">
        <f t="shared" si="14"/>
        <v>5.3050226989974076</v>
      </c>
      <c r="Q30" s="38">
        <f t="shared" si="15"/>
        <v>5.1814702880073993</v>
      </c>
      <c r="R30" s="38">
        <f t="shared" si="16"/>
        <v>5.1438175833835604</v>
      </c>
      <c r="S30" s="97">
        <f t="shared" si="17"/>
        <v>100.00000000000001</v>
      </c>
    </row>
    <row r="31" spans="1:28" ht="15" thickBot="1" x14ac:dyDescent="0.35">
      <c r="A31" s="127" t="s">
        <v>7</v>
      </c>
      <c r="B31" s="3" t="s">
        <v>30</v>
      </c>
      <c r="C31" s="38">
        <f t="shared" si="1"/>
        <v>9.1511548582009556</v>
      </c>
      <c r="D31" s="38">
        <f t="shared" si="2"/>
        <v>9.1511548582009556</v>
      </c>
      <c r="E31" s="38">
        <f t="shared" si="3"/>
        <v>9.0634441087613293</v>
      </c>
      <c r="F31" s="38">
        <f t="shared" si="4"/>
        <v>7.7380372283403176</v>
      </c>
      <c r="G31" s="38">
        <f t="shared" si="5"/>
        <v>7.133807621089562</v>
      </c>
      <c r="H31" s="38">
        <f t="shared" si="6"/>
        <v>6.9583861222103112</v>
      </c>
      <c r="I31" s="38">
        <f t="shared" si="7"/>
        <v>6.7147451515446832</v>
      </c>
      <c r="J31" s="38">
        <f t="shared" si="8"/>
        <v>6.3444108761329305</v>
      </c>
      <c r="K31" s="38">
        <f t="shared" si="9"/>
        <v>5.6719617970957996</v>
      </c>
      <c r="L31" s="38">
        <f t="shared" si="10"/>
        <v>4.9605301627521685</v>
      </c>
      <c r="M31" s="38">
        <f t="shared" si="11"/>
        <v>4.8240912191794179</v>
      </c>
      <c r="N31" s="38">
        <f t="shared" si="12"/>
        <v>4.9507845239255435</v>
      </c>
      <c r="O31" s="38">
        <f t="shared" si="13"/>
        <v>4.5024851379007895</v>
      </c>
      <c r="P31" s="38">
        <f t="shared" si="14"/>
        <v>4.366046194328038</v>
      </c>
      <c r="Q31" s="38">
        <f t="shared" si="15"/>
        <v>4.4440113049410392</v>
      </c>
      <c r="R31" s="38">
        <f t="shared" si="16"/>
        <v>4.0249488353961604</v>
      </c>
      <c r="S31" s="97">
        <f t="shared" si="17"/>
        <v>100.00000000000001</v>
      </c>
    </row>
    <row r="32" spans="1:28" ht="15" thickBot="1" x14ac:dyDescent="0.35">
      <c r="A32" s="128"/>
      <c r="B32" s="3" t="s">
        <v>31</v>
      </c>
      <c r="C32" s="38">
        <f t="shared" si="1"/>
        <v>7.303670213743545</v>
      </c>
      <c r="D32" s="38">
        <f t="shared" si="2"/>
        <v>7.4560715239989657</v>
      </c>
      <c r="E32" s="38">
        <f t="shared" si="3"/>
        <v>7.0914676472376206</v>
      </c>
      <c r="F32" s="38">
        <f t="shared" si="4"/>
        <v>6.9725720053778719</v>
      </c>
      <c r="G32" s="38">
        <f t="shared" si="5"/>
        <v>6.6083922510012822</v>
      </c>
      <c r="H32" s="38">
        <f t="shared" si="6"/>
        <v>6.8336012373063708</v>
      </c>
      <c r="I32" s="38">
        <f t="shared" si="7"/>
        <v>6.5091476129685315</v>
      </c>
      <c r="J32" s="38">
        <f t="shared" si="8"/>
        <v>6.2443538707529447</v>
      </c>
      <c r="K32" s="38">
        <f t="shared" si="9"/>
        <v>6.5201747949721707</v>
      </c>
      <c r="L32" s="38">
        <f t="shared" si="10"/>
        <v>6.2313474509537805</v>
      </c>
      <c r="M32" s="38">
        <f t="shared" si="11"/>
        <v>5.9295136871362262</v>
      </c>
      <c r="N32" s="38">
        <f t="shared" si="12"/>
        <v>5.4822059453475891</v>
      </c>
      <c r="O32" s="38">
        <f t="shared" si="13"/>
        <v>5.3408318170958076</v>
      </c>
      <c r="P32" s="38">
        <f t="shared" si="14"/>
        <v>5.1672243876026203</v>
      </c>
      <c r="Q32" s="38">
        <f t="shared" si="15"/>
        <v>5.1800894332735314</v>
      </c>
      <c r="R32" s="38">
        <f t="shared" si="16"/>
        <v>5.1293361212311428</v>
      </c>
      <c r="S32" s="97">
        <f t="shared" si="17"/>
        <v>100</v>
      </c>
    </row>
    <row r="33" spans="1:19" ht="15" thickBot="1" x14ac:dyDescent="0.35">
      <c r="A33" s="127" t="s">
        <v>8</v>
      </c>
      <c r="B33" s="3" t="s">
        <v>30</v>
      </c>
      <c r="C33" s="38">
        <f t="shared" si="1"/>
        <v>9.456264775413711</v>
      </c>
      <c r="D33" s="38">
        <f t="shared" si="2"/>
        <v>8.8379705400981994</v>
      </c>
      <c r="E33" s="38">
        <f t="shared" si="3"/>
        <v>8.110565557374068</v>
      </c>
      <c r="F33" s="38">
        <f t="shared" si="4"/>
        <v>7.7014002545917437</v>
      </c>
      <c r="G33" s="38">
        <f t="shared" si="5"/>
        <v>7.3649754500818325</v>
      </c>
      <c r="H33" s="38">
        <f t="shared" si="6"/>
        <v>7.3013275140934715</v>
      </c>
      <c r="I33" s="38">
        <f t="shared" si="7"/>
        <v>6.7648663393344242</v>
      </c>
      <c r="J33" s="38">
        <f t="shared" si="8"/>
        <v>6.2102200400072745</v>
      </c>
      <c r="K33" s="38">
        <f t="shared" si="9"/>
        <v>5.5282778687034</v>
      </c>
      <c r="L33" s="38">
        <f t="shared" si="10"/>
        <v>5.5282778687034</v>
      </c>
      <c r="M33" s="38">
        <f t="shared" si="11"/>
        <v>4.8645208219676306</v>
      </c>
      <c r="N33" s="38">
        <f t="shared" si="12"/>
        <v>5.0463720676486634</v>
      </c>
      <c r="O33" s="38">
        <f t="shared" si="13"/>
        <v>4.5190034551736682</v>
      </c>
      <c r="P33" s="38">
        <f t="shared" si="14"/>
        <v>4.118930714675396</v>
      </c>
      <c r="Q33" s="38">
        <f t="shared" si="15"/>
        <v>4.0825604655391885</v>
      </c>
      <c r="R33" s="38">
        <f t="shared" si="16"/>
        <v>4.5644662665939268</v>
      </c>
      <c r="S33" s="97">
        <f t="shared" si="17"/>
        <v>100.00000000000001</v>
      </c>
    </row>
    <row r="34" spans="1:19" ht="15" thickBot="1" x14ac:dyDescent="0.35">
      <c r="A34" s="128"/>
      <c r="B34" s="3" t="s">
        <v>31</v>
      </c>
      <c r="C34" s="38">
        <f t="shared" si="1"/>
        <v>7.4436878158519768</v>
      </c>
      <c r="D34" s="38">
        <f t="shared" si="2"/>
        <v>7.6138955313056771</v>
      </c>
      <c r="E34" s="38">
        <f t="shared" si="3"/>
        <v>6.9874178464542984</v>
      </c>
      <c r="F34" s="38">
        <f t="shared" si="4"/>
        <v>6.8866689055320203</v>
      </c>
      <c r="G34" s="38">
        <f t="shared" si="5"/>
        <v>6.74518879973889</v>
      </c>
      <c r="H34" s="38">
        <f t="shared" si="6"/>
        <v>6.7160565758577482</v>
      </c>
      <c r="I34" s="38">
        <f t="shared" si="7"/>
        <v>6.6656146696931815</v>
      </c>
      <c r="J34" s="38">
        <f t="shared" si="8"/>
        <v>6.3439463643389207</v>
      </c>
      <c r="K34" s="38">
        <f t="shared" si="9"/>
        <v>6.2092098288886461</v>
      </c>
      <c r="L34" s="38">
        <f t="shared" si="10"/>
        <v>6.3369330511823501</v>
      </c>
      <c r="M34" s="38">
        <f t="shared" si="11"/>
        <v>5.9652274538840944</v>
      </c>
      <c r="N34" s="38">
        <f t="shared" si="12"/>
        <v>5.5167800260841302</v>
      </c>
      <c r="O34" s="38">
        <f t="shared" si="13"/>
        <v>5.2456884983012948</v>
      </c>
      <c r="P34" s="38">
        <f t="shared" si="14"/>
        <v>5.1121658055127339</v>
      </c>
      <c r="Q34" s="38">
        <f t="shared" si="15"/>
        <v>5.0050779084681709</v>
      </c>
      <c r="R34" s="38">
        <f t="shared" si="16"/>
        <v>5.2064409189058694</v>
      </c>
      <c r="S34" s="97">
        <f t="shared" si="17"/>
        <v>100</v>
      </c>
    </row>
    <row r="35" spans="1:19" ht="15" thickBot="1" x14ac:dyDescent="0.35">
      <c r="A35" s="127" t="s">
        <v>9</v>
      </c>
      <c r="B35" s="3" t="s">
        <v>30</v>
      </c>
      <c r="C35" s="38">
        <f t="shared" si="1"/>
        <v>9.2960491790988833</v>
      </c>
      <c r="D35" s="38">
        <f t="shared" si="2"/>
        <v>8.966189369517954</v>
      </c>
      <c r="E35" s="38">
        <f t="shared" si="3"/>
        <v>8.5688582352500173</v>
      </c>
      <c r="F35" s="38">
        <f t="shared" si="4"/>
        <v>8.3214633780643226</v>
      </c>
      <c r="G35" s="38">
        <f t="shared" si="5"/>
        <v>7.6317565034860184</v>
      </c>
      <c r="H35" s="38">
        <f t="shared" si="6"/>
        <v>7.4293425294249937</v>
      </c>
      <c r="I35" s="38">
        <f t="shared" si="7"/>
        <v>6.7771197241172505</v>
      </c>
      <c r="J35" s="38">
        <f t="shared" si="8"/>
        <v>6.10240647724717</v>
      </c>
      <c r="K35" s="38">
        <f t="shared" si="9"/>
        <v>5.3077442087112976</v>
      </c>
      <c r="L35" s="38">
        <f t="shared" si="10"/>
        <v>5.2852537671489621</v>
      </c>
      <c r="M35" s="38">
        <f t="shared" si="11"/>
        <v>4.8054576804857936</v>
      </c>
      <c r="N35" s="38">
        <f t="shared" si="12"/>
        <v>4.7979608666316818</v>
      </c>
      <c r="O35" s="38">
        <f t="shared" si="13"/>
        <v>4.0107954119499212</v>
      </c>
      <c r="P35" s="38">
        <f t="shared" si="14"/>
        <v>4.0782667366369294</v>
      </c>
      <c r="Q35" s="38">
        <f t="shared" si="15"/>
        <v>4.4755978709048652</v>
      </c>
      <c r="R35" s="38">
        <f t="shared" si="16"/>
        <v>4.1457380613239367</v>
      </c>
      <c r="S35" s="97">
        <f t="shared" si="17"/>
        <v>100</v>
      </c>
    </row>
    <row r="36" spans="1:19" ht="15" thickBot="1" x14ac:dyDescent="0.35">
      <c r="A36" s="128"/>
      <c r="B36" s="3" t="s">
        <v>31</v>
      </c>
      <c r="C36" s="38">
        <f t="shared" si="1"/>
        <v>7.8553876081355307</v>
      </c>
      <c r="D36" s="38">
        <f t="shared" si="2"/>
        <v>8.039756486777188</v>
      </c>
      <c r="E36" s="38">
        <f t="shared" si="3"/>
        <v>7.3939912814246664</v>
      </c>
      <c r="F36" s="38">
        <f t="shared" si="4"/>
        <v>7.1551651733826063</v>
      </c>
      <c r="G36" s="38">
        <f t="shared" si="5"/>
        <v>7.0713118773655701</v>
      </c>
      <c r="H36" s="38">
        <f t="shared" si="6"/>
        <v>6.8044443601546476</v>
      </c>
      <c r="I36" s="38">
        <f t="shared" si="7"/>
        <v>6.5763200459499807</v>
      </c>
      <c r="J36" s="38">
        <f t="shared" si="8"/>
        <v>6.2824948455284106</v>
      </c>
      <c r="K36" s="38">
        <f t="shared" si="9"/>
        <v>6.0546414628132981</v>
      </c>
      <c r="L36" s="38">
        <f t="shared" si="10"/>
        <v>6.0600600926043828</v>
      </c>
      <c r="M36" s="38">
        <f t="shared" si="11"/>
        <v>5.7814070555978505</v>
      </c>
      <c r="N36" s="38">
        <f t="shared" si="12"/>
        <v>5.3412788508169937</v>
      </c>
      <c r="O36" s="38">
        <f t="shared" si="13"/>
        <v>5.046369924437208</v>
      </c>
      <c r="P36" s="38">
        <f t="shared" si="14"/>
        <v>4.8762249489971472</v>
      </c>
      <c r="Q36" s="38">
        <f t="shared" si="15"/>
        <v>4.7713744625396579</v>
      </c>
      <c r="R36" s="38">
        <f t="shared" si="16"/>
        <v>4.8897715234748587</v>
      </c>
      <c r="S36" s="97">
        <f t="shared" si="17"/>
        <v>100</v>
      </c>
    </row>
    <row r="37" spans="1:19" ht="15" thickBot="1" x14ac:dyDescent="0.35">
      <c r="A37" s="127" t="s">
        <v>10</v>
      </c>
      <c r="B37" s="3" t="s">
        <v>30</v>
      </c>
      <c r="C37" s="38">
        <f t="shared" si="1"/>
        <v>8.9328537170263793</v>
      </c>
      <c r="D37" s="38">
        <f t="shared" si="2"/>
        <v>9.307553956834532</v>
      </c>
      <c r="E37" s="38">
        <f t="shared" si="3"/>
        <v>8.7679856115107917</v>
      </c>
      <c r="F37" s="38">
        <f t="shared" si="4"/>
        <v>8.8354316546762597</v>
      </c>
      <c r="G37" s="38">
        <f t="shared" si="5"/>
        <v>7.8911870503597115</v>
      </c>
      <c r="H37" s="38">
        <f t="shared" si="6"/>
        <v>7.5239808153477226</v>
      </c>
      <c r="I37" s="38">
        <f t="shared" si="7"/>
        <v>6.4673261390887289</v>
      </c>
      <c r="J37" s="38">
        <f t="shared" si="8"/>
        <v>6.0176858513189453</v>
      </c>
      <c r="K37" s="38">
        <f t="shared" si="9"/>
        <v>5.2158273381294968</v>
      </c>
      <c r="L37" s="38">
        <f t="shared" si="10"/>
        <v>5.2158273381294968</v>
      </c>
      <c r="M37" s="38">
        <f t="shared" si="11"/>
        <v>4.5413669064748206</v>
      </c>
      <c r="N37" s="38">
        <f t="shared" si="12"/>
        <v>4.4889088729016784</v>
      </c>
      <c r="O37" s="38">
        <f t="shared" si="13"/>
        <v>4.4514388489208638</v>
      </c>
      <c r="P37" s="38">
        <f t="shared" si="14"/>
        <v>4.2940647482014382</v>
      </c>
      <c r="Q37" s="38">
        <f t="shared" si="15"/>
        <v>4.3240407673860917</v>
      </c>
      <c r="R37" s="38">
        <f t="shared" si="16"/>
        <v>3.7245203836930454</v>
      </c>
      <c r="S37" s="97">
        <f t="shared" si="17"/>
        <v>100</v>
      </c>
    </row>
    <row r="38" spans="1:19" ht="15" thickBot="1" x14ac:dyDescent="0.35">
      <c r="A38" s="128"/>
      <c r="B38" s="3" t="s">
        <v>31</v>
      </c>
      <c r="C38" s="38">
        <f t="shared" si="1"/>
        <v>8.3985800569906974</v>
      </c>
      <c r="D38" s="38">
        <f t="shared" si="2"/>
        <v>8.2641181148560214</v>
      </c>
      <c r="E38" s="38">
        <f t="shared" si="3"/>
        <v>7.7124195212594602</v>
      </c>
      <c r="F38" s="38">
        <f t="shared" si="4"/>
        <v>7.3484073885592176</v>
      </c>
      <c r="G38" s="38">
        <f t="shared" si="5"/>
        <v>7.1138771260627394</v>
      </c>
      <c r="H38" s="38">
        <f t="shared" si="6"/>
        <v>6.9636968318961152</v>
      </c>
      <c r="I38" s="38">
        <f t="shared" si="7"/>
        <v>6.5673142316449331</v>
      </c>
      <c r="J38" s="38">
        <f t="shared" si="8"/>
        <v>6.1145945676752866</v>
      </c>
      <c r="K38" s="38">
        <f t="shared" si="9"/>
        <v>5.9703281089266227</v>
      </c>
      <c r="L38" s="38">
        <f t="shared" si="10"/>
        <v>5.855008318276397</v>
      </c>
      <c r="M38" s="38">
        <f t="shared" si="11"/>
        <v>5.6018027860389914</v>
      </c>
      <c r="N38" s="38">
        <f t="shared" si="12"/>
        <v>5.0525942284078873</v>
      </c>
      <c r="O38" s="38">
        <f t="shared" si="13"/>
        <v>4.8916756541402293</v>
      </c>
      <c r="P38" s="38">
        <f t="shared" si="14"/>
        <v>4.7500548586048641</v>
      </c>
      <c r="Q38" s="38">
        <f t="shared" si="15"/>
        <v>4.718462527293128</v>
      </c>
      <c r="R38" s="38">
        <f t="shared" si="16"/>
        <v>4.6770656793674066</v>
      </c>
      <c r="S38" s="97">
        <f t="shared" si="17"/>
        <v>99.999999999999986</v>
      </c>
    </row>
    <row r="39" spans="1:19" ht="15" thickBot="1" x14ac:dyDescent="0.35">
      <c r="A39" s="129" t="s">
        <v>11</v>
      </c>
      <c r="B39" s="3" t="s">
        <v>30</v>
      </c>
      <c r="C39" s="39">
        <f t="shared" si="1"/>
        <v>9.1482202483014685</v>
      </c>
      <c r="D39" s="39">
        <f t="shared" si="2"/>
        <v>8.9986721157193141</v>
      </c>
      <c r="E39" s="39">
        <f t="shared" si="3"/>
        <v>8.4610723632472578</v>
      </c>
      <c r="F39" s="39">
        <f t="shared" si="4"/>
        <v>7.8925316178271681</v>
      </c>
      <c r="G39" s="39">
        <f t="shared" si="5"/>
        <v>7.5006123738187629</v>
      </c>
      <c r="H39" s="39">
        <f t="shared" si="6"/>
        <v>7.3085203759330639</v>
      </c>
      <c r="I39" s="39">
        <f t="shared" si="7"/>
        <v>6.614926450681347</v>
      </c>
      <c r="J39" s="39">
        <f t="shared" si="8"/>
        <v>6.099243234880813</v>
      </c>
      <c r="K39" s="39">
        <f t="shared" si="9"/>
        <v>5.4623744633671532</v>
      </c>
      <c r="L39" s="39">
        <f t="shared" si="10"/>
        <v>5.3038018745084896</v>
      </c>
      <c r="M39" s="39">
        <f t="shared" si="11"/>
        <v>4.9763430324751505</v>
      </c>
      <c r="N39" s="39">
        <f t="shared" si="12"/>
        <v>4.8383977722485083</v>
      </c>
      <c r="O39" s="39">
        <f t="shared" si="13"/>
        <v>4.3845965423440383</v>
      </c>
      <c r="P39" s="39">
        <f t="shared" si="14"/>
        <v>4.3588123815540118</v>
      </c>
      <c r="Q39" s="39">
        <f t="shared" si="15"/>
        <v>4.4194051594105739</v>
      </c>
      <c r="R39" s="39">
        <f>R19/S19*100</f>
        <v>4.2324699936828809</v>
      </c>
      <c r="S39" s="98">
        <f>SUM(C39:R39)</f>
        <v>100.00000000000003</v>
      </c>
    </row>
    <row r="40" spans="1:19" ht="15" thickBot="1" x14ac:dyDescent="0.35">
      <c r="A40" s="130"/>
      <c r="B40" s="3" t="s">
        <v>31</v>
      </c>
      <c r="C40" s="39">
        <f t="shared" si="1"/>
        <v>7.5686076524270938</v>
      </c>
      <c r="D40" s="39">
        <f t="shared" si="2"/>
        <v>7.6741625659211321</v>
      </c>
      <c r="E40" s="39">
        <f t="shared" si="3"/>
        <v>7.2277540890870489</v>
      </c>
      <c r="F40" s="39">
        <f t="shared" si="4"/>
        <v>6.9581693542010088</v>
      </c>
      <c r="G40" s="39">
        <f t="shared" si="5"/>
        <v>6.7894558630016446</v>
      </c>
      <c r="H40" s="39">
        <f t="shared" si="6"/>
        <v>6.7508713450648115</v>
      </c>
      <c r="I40" s="39">
        <f t="shared" si="7"/>
        <v>6.6068130161414258</v>
      </c>
      <c r="J40" s="39">
        <f t="shared" si="8"/>
        <v>6.3004280184832613</v>
      </c>
      <c r="K40" s="39">
        <f t="shared" si="9"/>
        <v>6.2298485613428953</v>
      </c>
      <c r="L40" s="39">
        <f t="shared" si="10"/>
        <v>6.1783890203425367</v>
      </c>
      <c r="M40" s="39">
        <f t="shared" si="11"/>
        <v>5.9208682834451531</v>
      </c>
      <c r="N40" s="39">
        <f t="shared" si="12"/>
        <v>5.4108348894876954</v>
      </c>
      <c r="O40" s="39">
        <f t="shared" si="13"/>
        <v>5.23299736619607</v>
      </c>
      <c r="P40" s="39">
        <f t="shared" si="14"/>
        <v>5.0921628619452841</v>
      </c>
      <c r="Q40" s="39">
        <f t="shared" si="15"/>
        <v>5.0064577871586344</v>
      </c>
      <c r="R40" s="39">
        <f t="shared" si="16"/>
        <v>5.0521793257543042</v>
      </c>
      <c r="S40" s="98">
        <f>SUM(C40:R40)</f>
        <v>100.00000000000003</v>
      </c>
    </row>
    <row r="41" spans="1:19" ht="15.6" x14ac:dyDescent="0.3">
      <c r="A41" s="1"/>
    </row>
    <row r="42" spans="1:19" ht="16.2" thickBot="1" x14ac:dyDescent="0.35">
      <c r="A42" s="126" t="s">
        <v>13</v>
      </c>
      <c r="B42" s="126"/>
      <c r="C42" s="126"/>
      <c r="D42" s="126"/>
      <c r="E42" s="126"/>
      <c r="F42" s="126"/>
      <c r="G42" s="126"/>
      <c r="H42" s="126"/>
      <c r="I42" s="126"/>
      <c r="J42" s="126"/>
      <c r="K42" s="126"/>
      <c r="L42" s="126"/>
      <c r="M42" s="126"/>
      <c r="N42" s="126"/>
      <c r="O42" s="126"/>
      <c r="P42" s="126"/>
      <c r="Q42" s="36"/>
      <c r="R42" s="36"/>
    </row>
    <row r="43" spans="1:19" ht="15" thickBot="1" x14ac:dyDescent="0.35">
      <c r="A43" s="142" t="s">
        <v>33</v>
      </c>
      <c r="B43" s="143"/>
      <c r="C43" s="2">
        <v>2001</v>
      </c>
      <c r="D43" s="2">
        <v>2002</v>
      </c>
      <c r="E43" s="2">
        <v>2003</v>
      </c>
      <c r="F43" s="2">
        <v>2004</v>
      </c>
      <c r="G43" s="2">
        <v>2005</v>
      </c>
      <c r="H43" s="2">
        <v>2006</v>
      </c>
      <c r="I43" s="2">
        <v>2007</v>
      </c>
      <c r="J43" s="2">
        <v>2008</v>
      </c>
      <c r="K43" s="2">
        <v>2009</v>
      </c>
      <c r="L43" s="2">
        <v>2010</v>
      </c>
      <c r="M43" s="2">
        <v>2011</v>
      </c>
      <c r="N43" s="2">
        <v>2012</v>
      </c>
      <c r="O43" s="2">
        <v>2013</v>
      </c>
      <c r="P43" s="2">
        <v>2014</v>
      </c>
      <c r="Q43" s="2">
        <v>2015</v>
      </c>
      <c r="R43" s="2">
        <v>2016</v>
      </c>
      <c r="S43" s="2" t="s">
        <v>11</v>
      </c>
    </row>
    <row r="44" spans="1:19" ht="15" thickBot="1" x14ac:dyDescent="0.35">
      <c r="A44" s="127" t="s">
        <v>2</v>
      </c>
      <c r="B44" s="3" t="s">
        <v>30</v>
      </c>
      <c r="C44" s="38">
        <f t="shared" ref="C44:P44" si="18">C5/C19*100</f>
        <v>13.373731679819617</v>
      </c>
      <c r="D44" s="38">
        <f t="shared" si="18"/>
        <v>12.994269340974213</v>
      </c>
      <c r="E44" s="38">
        <f t="shared" si="18"/>
        <v>12.021941185433491</v>
      </c>
      <c r="F44" s="38">
        <f t="shared" si="18"/>
        <v>12.34890558640967</v>
      </c>
      <c r="G44" s="38">
        <f t="shared" si="18"/>
        <v>13.578549329666552</v>
      </c>
      <c r="H44" s="38">
        <f t="shared" si="18"/>
        <v>13.82959957664491</v>
      </c>
      <c r="I44" s="38">
        <f t="shared" si="18"/>
        <v>13.79847982849347</v>
      </c>
      <c r="J44" s="38">
        <f t="shared" si="18"/>
        <v>12.02705559078419</v>
      </c>
      <c r="K44" s="38">
        <f t="shared" si="18"/>
        <v>13.40571158838801</v>
      </c>
      <c r="L44" s="38">
        <f t="shared" si="18"/>
        <v>13.490520175012152</v>
      </c>
      <c r="M44" s="38">
        <f t="shared" si="18"/>
        <v>13.471502590673575</v>
      </c>
      <c r="N44" s="38">
        <f t="shared" si="18"/>
        <v>13.775646149746871</v>
      </c>
      <c r="O44" s="38">
        <f t="shared" si="18"/>
        <v>12.907968244633929</v>
      </c>
      <c r="P44" s="38">
        <f t="shared" si="18"/>
        <v>13.13220940550133</v>
      </c>
      <c r="Q44" s="38">
        <f>Q5/Q19*100</f>
        <v>14.410735122520421</v>
      </c>
      <c r="R44" s="38">
        <f>R5/$R$19*100</f>
        <v>13.889734998477001</v>
      </c>
      <c r="S44" s="78">
        <f>S5/$S$19*100</f>
        <v>13.20793636469117</v>
      </c>
    </row>
    <row r="45" spans="1:19" ht="15" thickBot="1" x14ac:dyDescent="0.35">
      <c r="A45" s="128"/>
      <c r="B45" s="3" t="s">
        <v>31</v>
      </c>
      <c r="C45" s="38">
        <f t="shared" ref="C45:P45" si="19">C6/C20*100</f>
        <v>14.179744217570441</v>
      </c>
      <c r="D45" s="38">
        <f t="shared" si="19"/>
        <v>14.040191074051764</v>
      </c>
      <c r="E45" s="38">
        <f t="shared" si="19"/>
        <v>14.117119012553475</v>
      </c>
      <c r="F45" s="38">
        <f t="shared" si="19"/>
        <v>14.179480679179088</v>
      </c>
      <c r="G45" s="38">
        <f t="shared" si="19"/>
        <v>14.241559108637095</v>
      </c>
      <c r="H45" s="38">
        <f t="shared" si="19"/>
        <v>14.089291345677344</v>
      </c>
      <c r="I45" s="38">
        <f t="shared" si="19"/>
        <v>14.598741752340032</v>
      </c>
      <c r="J45" s="38">
        <f t="shared" si="19"/>
        <v>14.116992073733906</v>
      </c>
      <c r="K45" s="38">
        <f t="shared" si="19"/>
        <v>14.589693352166583</v>
      </c>
      <c r="L45" s="38">
        <f t="shared" si="19"/>
        <v>14.594053557364136</v>
      </c>
      <c r="M45" s="38">
        <f t="shared" si="19"/>
        <v>14.419952126402736</v>
      </c>
      <c r="N45" s="38">
        <f t="shared" si="19"/>
        <v>14.723979255351042</v>
      </c>
      <c r="O45" s="38">
        <f t="shared" si="19"/>
        <v>14.607912651641076</v>
      </c>
      <c r="P45" s="38">
        <f t="shared" si="19"/>
        <v>14.570749401744795</v>
      </c>
      <c r="Q45" s="38">
        <f>Q6/Q20*100</f>
        <v>14.54276688806091</v>
      </c>
      <c r="R45" s="38">
        <f>R6/$R$20*100</f>
        <v>14.51951439751179</v>
      </c>
      <c r="S45" s="78">
        <f>S6/$S$20*100</f>
        <v>14.358773162369248</v>
      </c>
    </row>
    <row r="46" spans="1:19" ht="15" thickBot="1" x14ac:dyDescent="0.35">
      <c r="A46" s="127" t="s">
        <v>5</v>
      </c>
      <c r="B46" s="3" t="s">
        <v>30</v>
      </c>
      <c r="C46" s="38">
        <f t="shared" ref="C46:P46" si="20">C7/C19*100</f>
        <v>12.316798196166854</v>
      </c>
      <c r="D46" s="38">
        <f t="shared" si="20"/>
        <v>12.464183381088825</v>
      </c>
      <c r="E46" s="38">
        <f t="shared" si="20"/>
        <v>12.631418558586013</v>
      </c>
      <c r="F46" s="38">
        <f t="shared" si="20"/>
        <v>11.891538712838942</v>
      </c>
      <c r="G46" s="38">
        <f t="shared" si="20"/>
        <v>12.083190099690615</v>
      </c>
      <c r="H46" s="38">
        <f t="shared" si="20"/>
        <v>12.471335332510144</v>
      </c>
      <c r="I46" s="38">
        <f t="shared" si="20"/>
        <v>11.401286298967063</v>
      </c>
      <c r="J46" s="38">
        <f t="shared" si="20"/>
        <v>13.210737687592475</v>
      </c>
      <c r="K46" s="38">
        <f t="shared" si="20"/>
        <v>11.966013688930847</v>
      </c>
      <c r="L46" s="38">
        <f t="shared" si="20"/>
        <v>12.275157997083131</v>
      </c>
      <c r="M46" s="38">
        <f t="shared" si="20"/>
        <v>13.937823834196891</v>
      </c>
      <c r="N46" s="38">
        <f t="shared" si="20"/>
        <v>12.256861177724488</v>
      </c>
      <c r="O46" s="38">
        <f t="shared" si="20"/>
        <v>13.14319317847692</v>
      </c>
      <c r="P46" s="38">
        <f t="shared" si="20"/>
        <v>13.309671694764862</v>
      </c>
      <c r="Q46" s="38">
        <f>Q7/Q19*100</f>
        <v>12.252042007001167</v>
      </c>
      <c r="R46" s="38">
        <f t="shared" ref="R46" si="21">R7/$R$19*100</f>
        <v>12.854096862625648</v>
      </c>
      <c r="S46" s="78">
        <f>S7/$S$19*100</f>
        <v>12.466641741977904</v>
      </c>
    </row>
    <row r="47" spans="1:19" ht="15" thickBot="1" x14ac:dyDescent="0.35">
      <c r="A47" s="128"/>
      <c r="B47" s="3" t="s">
        <v>31</v>
      </c>
      <c r="C47" s="38">
        <f t="shared" ref="C47:P47" si="22">C8/C20*100</f>
        <v>13.650123497800614</v>
      </c>
      <c r="D47" s="38">
        <f t="shared" si="22"/>
        <v>13.680077782357355</v>
      </c>
      <c r="E47" s="38">
        <f t="shared" si="22"/>
        <v>13.984430885756364</v>
      </c>
      <c r="F47" s="38">
        <f t="shared" si="22"/>
        <v>13.656721419434174</v>
      </c>
      <c r="G47" s="38">
        <f t="shared" si="22"/>
        <v>13.735673031553674</v>
      </c>
      <c r="H47" s="38">
        <f t="shared" si="22"/>
        <v>13.997387034283912</v>
      </c>
      <c r="I47" s="38">
        <f t="shared" si="22"/>
        <v>13.99631732392205</v>
      </c>
      <c r="J47" s="38">
        <f t="shared" si="22"/>
        <v>14.559163799844885</v>
      </c>
      <c r="K47" s="38">
        <f t="shared" si="22"/>
        <v>13.96383495303621</v>
      </c>
      <c r="L47" s="38">
        <f t="shared" si="22"/>
        <v>14.238317143607246</v>
      </c>
      <c r="M47" s="38">
        <f t="shared" si="22"/>
        <v>14.564805714696647</v>
      </c>
      <c r="N47" s="38">
        <f t="shared" si="22"/>
        <v>14.180256610108518</v>
      </c>
      <c r="O47" s="38">
        <f t="shared" si="22"/>
        <v>14.78808026564068</v>
      </c>
      <c r="P47" s="38">
        <f t="shared" si="22"/>
        <v>14.543673625406633</v>
      </c>
      <c r="Q47" s="38">
        <f>Q8/Q20*100</f>
        <v>14.388060910416328</v>
      </c>
      <c r="R47" s="38">
        <f t="shared" ref="R47" si="23">R8/$R$20*100</f>
        <v>14.460921039430119</v>
      </c>
      <c r="S47" s="78">
        <f>S8/$S$20*100</f>
        <v>14.108125862981369</v>
      </c>
    </row>
    <row r="48" spans="1:19" ht="15" thickBot="1" x14ac:dyDescent="0.35">
      <c r="A48" s="127" t="s">
        <v>6</v>
      </c>
      <c r="B48" s="3" t="s">
        <v>30</v>
      </c>
      <c r="C48" s="38">
        <f t="shared" ref="C48:P48" si="24">C9/C19*100</f>
        <v>12.147688838782413</v>
      </c>
      <c r="D48" s="38">
        <f t="shared" si="24"/>
        <v>12.234957020057307</v>
      </c>
      <c r="E48" s="38">
        <f t="shared" si="24"/>
        <v>12.341916806338565</v>
      </c>
      <c r="F48" s="38">
        <f t="shared" si="24"/>
        <v>11.564848088859851</v>
      </c>
      <c r="G48" s="38">
        <f t="shared" si="24"/>
        <v>12.237882433826057</v>
      </c>
      <c r="H48" s="38">
        <f t="shared" si="24"/>
        <v>11.748103721996825</v>
      </c>
      <c r="I48" s="38">
        <f t="shared" si="24"/>
        <v>12.434223348275191</v>
      </c>
      <c r="J48" s="38">
        <f t="shared" si="24"/>
        <v>12.386387655886704</v>
      </c>
      <c r="K48" s="38">
        <f t="shared" si="24"/>
        <v>13.40571158838801</v>
      </c>
      <c r="L48" s="38">
        <f t="shared" si="24"/>
        <v>13.028682547399125</v>
      </c>
      <c r="M48" s="38">
        <f t="shared" si="24"/>
        <v>13.601036269430052</v>
      </c>
      <c r="N48" s="38">
        <f t="shared" si="24"/>
        <v>12.629896083133493</v>
      </c>
      <c r="O48" s="38">
        <f t="shared" si="24"/>
        <v>12.555130843869449</v>
      </c>
      <c r="P48" s="38">
        <f t="shared" si="24"/>
        <v>13.871635610766045</v>
      </c>
      <c r="Q48" s="38">
        <f>Q9/Q19*100</f>
        <v>12.689614935822638</v>
      </c>
      <c r="R48" s="38">
        <f t="shared" ref="R48" si="25">R9/$R$19*100</f>
        <v>13.402375875723424</v>
      </c>
      <c r="S48" s="78">
        <f>S9/$S$19*100</f>
        <v>12.518210063557955</v>
      </c>
    </row>
    <row r="49" spans="1:19" ht="15" thickBot="1" x14ac:dyDescent="0.35">
      <c r="A49" s="128"/>
      <c r="B49" s="3" t="s">
        <v>31</v>
      </c>
      <c r="C49" s="38">
        <f t="shared" ref="C49:P49" si="26">C10/C20*100</f>
        <v>13.553682699056488</v>
      </c>
      <c r="D49" s="38">
        <f t="shared" si="26"/>
        <v>13.719972945267006</v>
      </c>
      <c r="E49" s="38">
        <f t="shared" si="26"/>
        <v>14.080089767865909</v>
      </c>
      <c r="F49" s="38">
        <f t="shared" si="26"/>
        <v>13.763371301857049</v>
      </c>
      <c r="G49" s="38">
        <f t="shared" si="26"/>
        <v>13.888573664060585</v>
      </c>
      <c r="H49" s="38">
        <f t="shared" si="26"/>
        <v>13.914793290384587</v>
      </c>
      <c r="I49" s="38">
        <f t="shared" si="26"/>
        <v>14.259321773822311</v>
      </c>
      <c r="J49" s="38">
        <f t="shared" si="26"/>
        <v>14.403727887391026</v>
      </c>
      <c r="K49" s="38">
        <f t="shared" si="26"/>
        <v>14.420779930872426</v>
      </c>
      <c r="L49" s="38">
        <f t="shared" si="26"/>
        <v>14.256694670517195</v>
      </c>
      <c r="M49" s="38">
        <f t="shared" si="26"/>
        <v>14.565490601638933</v>
      </c>
      <c r="N49" s="38">
        <f t="shared" si="26"/>
        <v>14.296420648719948</v>
      </c>
      <c r="O49" s="38">
        <f t="shared" si="26"/>
        <v>14.28477331814501</v>
      </c>
      <c r="P49" s="38">
        <f t="shared" si="26"/>
        <v>14.754307238390266</v>
      </c>
      <c r="Q49" s="38">
        <f>Q10/Q20*100</f>
        <v>14.657378908148388</v>
      </c>
      <c r="R49" s="38">
        <f t="shared" ref="R49" si="27">R10/$R$20*100</f>
        <v>14.419183304906191</v>
      </c>
      <c r="S49" s="78">
        <f>S10/$S$20*100</f>
        <v>14.162302337982535</v>
      </c>
    </row>
    <row r="50" spans="1:19" ht="15" thickBot="1" x14ac:dyDescent="0.35">
      <c r="A50" s="127" t="s">
        <v>7</v>
      </c>
      <c r="B50" s="3" t="s">
        <v>30</v>
      </c>
      <c r="C50" s="38">
        <f t="shared" ref="C50:P50" si="28">C11/C19*100</f>
        <v>13.232807215332581</v>
      </c>
      <c r="D50" s="38">
        <f t="shared" si="28"/>
        <v>13.452722063037248</v>
      </c>
      <c r="E50" s="38">
        <f t="shared" si="28"/>
        <v>14.17034892579613</v>
      </c>
      <c r="F50" s="38">
        <f t="shared" si="28"/>
        <v>12.969617771969943</v>
      </c>
      <c r="G50" s="38">
        <f t="shared" si="28"/>
        <v>12.58164317634926</v>
      </c>
      <c r="H50" s="38">
        <f t="shared" si="28"/>
        <v>12.594813900158758</v>
      </c>
      <c r="I50" s="38">
        <f t="shared" si="28"/>
        <v>13.428181641005651</v>
      </c>
      <c r="J50" s="38">
        <f t="shared" si="28"/>
        <v>13.760304375396323</v>
      </c>
      <c r="K50" s="38">
        <f t="shared" si="28"/>
        <v>13.736134057115883</v>
      </c>
      <c r="L50" s="38">
        <f t="shared" si="28"/>
        <v>12.372386971317452</v>
      </c>
      <c r="M50" s="38">
        <f t="shared" si="28"/>
        <v>12.823834196891193</v>
      </c>
      <c r="N50" s="38">
        <f t="shared" si="28"/>
        <v>13.535837996269651</v>
      </c>
      <c r="O50" s="38">
        <f t="shared" si="28"/>
        <v>13.58423992943252</v>
      </c>
      <c r="P50" s="38">
        <f t="shared" si="28"/>
        <v>13.250517598343686</v>
      </c>
      <c r="Q50" s="38">
        <f>Q11/Q19*100</f>
        <v>13.302217036172696</v>
      </c>
      <c r="R50" s="38">
        <f t="shared" ref="R50" si="29">R11/$R$19*100</f>
        <v>12.579957356076759</v>
      </c>
      <c r="S50" s="78">
        <f>S11/$S$19*100</f>
        <v>13.228563693323192</v>
      </c>
    </row>
    <row r="51" spans="1:19" ht="15" thickBot="1" x14ac:dyDescent="0.35">
      <c r="A51" s="128"/>
      <c r="B51" s="3" t="s">
        <v>31</v>
      </c>
      <c r="C51" s="38">
        <f t="shared" ref="C51:P51" si="30">C12/C20*100</f>
        <v>13.839790401997396</v>
      </c>
      <c r="D51" s="38">
        <f t="shared" si="30"/>
        <v>13.934244316920832</v>
      </c>
      <c r="E51" s="38">
        <f t="shared" si="30"/>
        <v>14.07139350585595</v>
      </c>
      <c r="F51" s="38">
        <f t="shared" si="30"/>
        <v>14.371508746164539</v>
      </c>
      <c r="G51" s="38">
        <f t="shared" si="30"/>
        <v>13.959349933404608</v>
      </c>
      <c r="H51" s="38">
        <f t="shared" si="30"/>
        <v>14.517577450406211</v>
      </c>
      <c r="I51" s="38">
        <f t="shared" si="30"/>
        <v>14.129814331747736</v>
      </c>
      <c r="J51" s="38">
        <f t="shared" si="30"/>
        <v>14.214179745702985</v>
      </c>
      <c r="K51" s="38">
        <f t="shared" si="30"/>
        <v>15.010186878779397</v>
      </c>
      <c r="L51" s="38">
        <f t="shared" si="30"/>
        <v>14.464754528747703</v>
      </c>
      <c r="M51" s="38">
        <f t="shared" si="30"/>
        <v>14.362764066721686</v>
      </c>
      <c r="N51" s="38">
        <f t="shared" si="30"/>
        <v>14.530997062173991</v>
      </c>
      <c r="O51" s="38">
        <f t="shared" si="30"/>
        <v>14.637359401456065</v>
      </c>
      <c r="P51" s="38">
        <f t="shared" si="30"/>
        <v>14.553229781761278</v>
      </c>
      <c r="Q51" s="38">
        <f>Q12/Q20*100</f>
        <v>14.839219180301313</v>
      </c>
      <c r="R51" s="38">
        <f t="shared" ref="R51" si="31">R12/$R$20*100</f>
        <v>14.560850807665297</v>
      </c>
      <c r="S51" s="78">
        <f>S12/$S$20*100</f>
        <v>14.341822738304511</v>
      </c>
    </row>
    <row r="52" spans="1:19" ht="15" thickBot="1" x14ac:dyDescent="0.35">
      <c r="A52" s="127" t="s">
        <v>8</v>
      </c>
      <c r="B52" s="3" t="s">
        <v>30</v>
      </c>
      <c r="C52" s="38">
        <f t="shared" ref="C52:P52" si="32">C13/C19*100</f>
        <v>14.656144306651633</v>
      </c>
      <c r="D52" s="38">
        <f t="shared" si="32"/>
        <v>13.925501432664756</v>
      </c>
      <c r="E52" s="38">
        <f t="shared" si="32"/>
        <v>13.591345421301234</v>
      </c>
      <c r="F52" s="38">
        <f t="shared" si="32"/>
        <v>13.835347925514538</v>
      </c>
      <c r="G52" s="38">
        <f t="shared" si="32"/>
        <v>13.922310072189756</v>
      </c>
      <c r="H52" s="38">
        <f t="shared" si="32"/>
        <v>14.16475568883401</v>
      </c>
      <c r="I52" s="38">
        <f t="shared" si="32"/>
        <v>14.500097446891443</v>
      </c>
      <c r="J52" s="38">
        <f t="shared" si="32"/>
        <v>14.436694145001056</v>
      </c>
      <c r="K52" s="38">
        <f t="shared" si="32"/>
        <v>14.349775784753364</v>
      </c>
      <c r="L52" s="38">
        <f t="shared" si="32"/>
        <v>14.778804083616917</v>
      </c>
      <c r="M52" s="38">
        <f t="shared" si="32"/>
        <v>13.860103626943005</v>
      </c>
      <c r="N52" s="38">
        <f t="shared" si="32"/>
        <v>14.788169464428458</v>
      </c>
      <c r="O52" s="38">
        <f t="shared" si="32"/>
        <v>14.613349014995588</v>
      </c>
      <c r="P52" s="38">
        <f t="shared" si="32"/>
        <v>13.398402839396628</v>
      </c>
      <c r="Q52" s="38">
        <f>Q13/Q19*100</f>
        <v>13.098016336056009</v>
      </c>
      <c r="R52" s="38">
        <f t="shared" ref="R52" si="33">R13/$R$19*100</f>
        <v>15.290892476393541</v>
      </c>
      <c r="S52" s="78">
        <f>S13/$S$19*100</f>
        <v>14.178710018435675</v>
      </c>
    </row>
    <row r="53" spans="1:19" ht="15" thickBot="1" x14ac:dyDescent="0.35">
      <c r="A53" s="128"/>
      <c r="B53" s="3" t="s">
        <v>31</v>
      </c>
      <c r="C53" s="38">
        <f t="shared" ref="C53:P53" si="34">C14/C20*100</f>
        <v>14.785178120797458</v>
      </c>
      <c r="D53" s="38">
        <f t="shared" si="34"/>
        <v>14.915242594295256</v>
      </c>
      <c r="E53" s="38">
        <f t="shared" si="34"/>
        <v>14.533417490707624</v>
      </c>
      <c r="F53" s="38">
        <f t="shared" si="34"/>
        <v>14.878824170476632</v>
      </c>
      <c r="G53" s="38">
        <f t="shared" si="34"/>
        <v>14.935286001827642</v>
      </c>
      <c r="H53" s="38">
        <f t="shared" si="34"/>
        <v>14.955774804402996</v>
      </c>
      <c r="I53" s="38">
        <f t="shared" si="34"/>
        <v>15.167101427036981</v>
      </c>
      <c r="J53" s="38">
        <f t="shared" si="34"/>
        <v>15.137140815925907</v>
      </c>
      <c r="K53" s="38">
        <f t="shared" si="34"/>
        <v>14.983499209133692</v>
      </c>
      <c r="L53" s="38">
        <f t="shared" si="34"/>
        <v>15.419073247571541</v>
      </c>
      <c r="M53" s="38">
        <f t="shared" si="34"/>
        <v>15.145932285228017</v>
      </c>
      <c r="N53" s="38">
        <f t="shared" si="34"/>
        <v>15.327657533425265</v>
      </c>
      <c r="O53" s="38">
        <f t="shared" si="34"/>
        <v>15.069761675055116</v>
      </c>
      <c r="P53" s="38">
        <f t="shared" si="34"/>
        <v>15.092356269435827</v>
      </c>
      <c r="Q53" s="38">
        <f>Q14/Q20*100</f>
        <v>15.029159241859711</v>
      </c>
      <c r="R53" s="38">
        <f t="shared" ref="R53" si="35">R14/$R$20*100</f>
        <v>15.492324671415671</v>
      </c>
      <c r="S53" s="78">
        <f>S14/$S$20*100</f>
        <v>15.033302717136756</v>
      </c>
    </row>
    <row r="54" spans="1:19" ht="15" thickBot="1" x14ac:dyDescent="0.35">
      <c r="A54" s="127" t="s">
        <v>9</v>
      </c>
      <c r="B54" s="3" t="s">
        <v>30</v>
      </c>
      <c r="C54" s="38">
        <f t="shared" ref="C54:P54" si="36">C15/C19*100</f>
        <v>17.474633596392334</v>
      </c>
      <c r="D54" s="38">
        <f t="shared" si="36"/>
        <v>17.134670487106018</v>
      </c>
      <c r="E54" s="38">
        <f t="shared" si="36"/>
        <v>17.415815937833308</v>
      </c>
      <c r="F54" s="38">
        <f t="shared" si="36"/>
        <v>18.131329630839595</v>
      </c>
      <c r="G54" s="38">
        <f t="shared" si="36"/>
        <v>17.497421794431077</v>
      </c>
      <c r="H54" s="38">
        <f t="shared" si="36"/>
        <v>17.481037219968247</v>
      </c>
      <c r="I54" s="38">
        <f t="shared" si="36"/>
        <v>17.618397973104656</v>
      </c>
      <c r="J54" s="38">
        <f t="shared" si="36"/>
        <v>17.205664764320439</v>
      </c>
      <c r="K54" s="38">
        <f t="shared" si="36"/>
        <v>16.709936275666745</v>
      </c>
      <c r="L54" s="38">
        <f t="shared" si="36"/>
        <v>17.136606708799224</v>
      </c>
      <c r="M54" s="38">
        <f t="shared" si="36"/>
        <v>16.606217616580309</v>
      </c>
      <c r="N54" s="38">
        <f t="shared" si="36"/>
        <v>17.053024247268851</v>
      </c>
      <c r="O54" s="38">
        <f t="shared" si="36"/>
        <v>15.730667450749781</v>
      </c>
      <c r="P54" s="38">
        <f t="shared" si="36"/>
        <v>16.08991422656019</v>
      </c>
      <c r="Q54" s="38">
        <f>Q15/Q19*100</f>
        <v>17.415402567094514</v>
      </c>
      <c r="R54" s="38">
        <f t="shared" ref="R54" si="37">R15/$R$19*100</f>
        <v>16.844349680170577</v>
      </c>
      <c r="S54" s="78">
        <f>S15/$S$19*100</f>
        <v>17.196746038908298</v>
      </c>
    </row>
    <row r="55" spans="1:19" ht="15" thickBot="1" x14ac:dyDescent="0.35">
      <c r="A55" s="128"/>
      <c r="B55" s="3" t="s">
        <v>31</v>
      </c>
      <c r="C55" s="38">
        <f t="shared" ref="C55:P55" si="38">C16/C20*100</f>
        <v>15.534469548817798</v>
      </c>
      <c r="D55" s="38">
        <f t="shared" si="38"/>
        <v>15.680384261754543</v>
      </c>
      <c r="E55" s="38">
        <f t="shared" si="38"/>
        <v>15.311592678308436</v>
      </c>
      <c r="F55" s="38">
        <f t="shared" si="38"/>
        <v>15.391093277852082</v>
      </c>
      <c r="G55" s="38">
        <f t="shared" si="38"/>
        <v>15.588697298556403</v>
      </c>
      <c r="H55" s="38">
        <f t="shared" si="38"/>
        <v>15.086122749320479</v>
      </c>
      <c r="I55" s="38">
        <f t="shared" si="38"/>
        <v>14.898266073346633</v>
      </c>
      <c r="J55" s="38">
        <f t="shared" si="38"/>
        <v>14.924743916920633</v>
      </c>
      <c r="K55" s="38">
        <f t="shared" si="38"/>
        <v>14.546407253838794</v>
      </c>
      <c r="L55" s="38">
        <f t="shared" si="38"/>
        <v>14.680690469939616</v>
      </c>
      <c r="M55" s="38">
        <f t="shared" si="38"/>
        <v>14.61480246148367</v>
      </c>
      <c r="N55" s="38">
        <f t="shared" si="38"/>
        <v>14.774941543257988</v>
      </c>
      <c r="O55" s="38">
        <f t="shared" si="38"/>
        <v>14.433556896157587</v>
      </c>
      <c r="P55" s="38">
        <f t="shared" si="38"/>
        <v>14.33264183924156</v>
      </c>
      <c r="Q55" s="38">
        <f>Q16/Q20*100</f>
        <v>14.264539121982828</v>
      </c>
      <c r="R55" s="38">
        <f t="shared" ref="R55" si="39">R16/$R$20*100</f>
        <v>14.486204474766732</v>
      </c>
      <c r="S55" s="78">
        <f>S16/$S$20*100</f>
        <v>14.967346102923138</v>
      </c>
    </row>
    <row r="56" spans="1:19" ht="15" thickBot="1" x14ac:dyDescent="0.35">
      <c r="A56" s="127" t="s">
        <v>10</v>
      </c>
      <c r="B56" s="3" t="s">
        <v>30</v>
      </c>
      <c r="C56" s="38">
        <f t="shared" ref="C56:P56" si="40">C17/C19*100</f>
        <v>16.798196166854567</v>
      </c>
      <c r="D56" s="38">
        <f t="shared" si="40"/>
        <v>17.793696275071632</v>
      </c>
      <c r="E56" s="38">
        <f t="shared" si="40"/>
        <v>17.82721316471126</v>
      </c>
      <c r="F56" s="38">
        <f t="shared" si="40"/>
        <v>19.258412283567459</v>
      </c>
      <c r="G56" s="38">
        <f t="shared" si="40"/>
        <v>18.099003093846683</v>
      </c>
      <c r="H56" s="38">
        <f t="shared" si="40"/>
        <v>17.710354559887108</v>
      </c>
      <c r="I56" s="38">
        <f t="shared" si="40"/>
        <v>16.819333463262524</v>
      </c>
      <c r="J56" s="38">
        <f t="shared" si="40"/>
        <v>16.973155781018811</v>
      </c>
      <c r="K56" s="38">
        <f t="shared" si="40"/>
        <v>16.426717016757138</v>
      </c>
      <c r="L56" s="38">
        <f t="shared" si="40"/>
        <v>16.917841516771997</v>
      </c>
      <c r="M56" s="38">
        <f t="shared" si="40"/>
        <v>15.699481865284975</v>
      </c>
      <c r="N56" s="38">
        <f t="shared" si="40"/>
        <v>15.960564881428191</v>
      </c>
      <c r="O56" s="38">
        <f t="shared" si="40"/>
        <v>17.465451337841813</v>
      </c>
      <c r="P56" s="38">
        <f t="shared" si="40"/>
        <v>16.947648624667259</v>
      </c>
      <c r="Q56" s="38">
        <f>Q17/Q19*100</f>
        <v>16.831971995332555</v>
      </c>
      <c r="R56" s="38">
        <f t="shared" ref="R56" si="41">R17/$R$19*100</f>
        <v>15.13859275053305</v>
      </c>
      <c r="S56" s="78">
        <f>S17/$S$19*100</f>
        <v>17.203192079105804</v>
      </c>
    </row>
    <row r="57" spans="1:19" ht="15" thickBot="1" x14ac:dyDescent="0.35">
      <c r="A57" s="128"/>
      <c r="B57" s="3" t="s">
        <v>31</v>
      </c>
      <c r="C57" s="38">
        <f t="shared" ref="C57:P57" si="42">C18/C20*100</f>
        <v>14.457011513959806</v>
      </c>
      <c r="D57" s="38">
        <f t="shared" si="42"/>
        <v>14.029887025353244</v>
      </c>
      <c r="E57" s="38">
        <f t="shared" si="42"/>
        <v>13.901956658952241</v>
      </c>
      <c r="F57" s="38">
        <f t="shared" si="42"/>
        <v>13.75900040503644</v>
      </c>
      <c r="G57" s="38">
        <f t="shared" si="42"/>
        <v>13.650860961959996</v>
      </c>
      <c r="H57" s="38">
        <f t="shared" si="42"/>
        <v>13.439053325524469</v>
      </c>
      <c r="I57" s="38">
        <f t="shared" si="42"/>
        <v>12.950437317784255</v>
      </c>
      <c r="J57" s="38">
        <f t="shared" si="42"/>
        <v>12.644051760480659</v>
      </c>
      <c r="K57" s="38">
        <f t="shared" si="42"/>
        <v>12.485598422172897</v>
      </c>
      <c r="L57" s="38">
        <f t="shared" si="42"/>
        <v>12.34641638225256</v>
      </c>
      <c r="M57" s="38">
        <f t="shared" si="42"/>
        <v>12.326252743828313</v>
      </c>
      <c r="N57" s="38">
        <f t="shared" si="42"/>
        <v>12.165747346963247</v>
      </c>
      <c r="O57" s="38">
        <f t="shared" si="42"/>
        <v>12.178555791904468</v>
      </c>
      <c r="P57" s="38">
        <f t="shared" si="42"/>
        <v>12.153041844019638</v>
      </c>
      <c r="Q57" s="38">
        <f>Q18/Q20*100</f>
        <v>12.278875749230519</v>
      </c>
      <c r="R57" s="38">
        <f t="shared" ref="R57" si="43">R18/$R$20*100</f>
        <v>12.061001304304204</v>
      </c>
      <c r="S57" s="78">
        <f>S18/$S$20*100</f>
        <v>13.028327078302443</v>
      </c>
    </row>
    <row r="58" spans="1:19" ht="15" thickBot="1" x14ac:dyDescent="0.35">
      <c r="A58" s="131" t="s">
        <v>11</v>
      </c>
      <c r="B58" s="3" t="s">
        <v>30</v>
      </c>
      <c r="C58" s="40">
        <v>100</v>
      </c>
      <c r="D58" s="40">
        <v>100</v>
      </c>
      <c r="E58" s="40">
        <v>100</v>
      </c>
      <c r="F58" s="40">
        <v>100</v>
      </c>
      <c r="G58" s="40">
        <v>100</v>
      </c>
      <c r="H58" s="40">
        <v>100</v>
      </c>
      <c r="I58" s="40">
        <v>100</v>
      </c>
      <c r="J58" s="40">
        <v>100</v>
      </c>
      <c r="K58" s="40">
        <v>100</v>
      </c>
      <c r="L58" s="40">
        <v>100</v>
      </c>
      <c r="M58" s="40">
        <v>100</v>
      </c>
      <c r="N58" s="40">
        <v>100</v>
      </c>
      <c r="O58" s="39">
        <v>100</v>
      </c>
      <c r="P58" s="39">
        <v>100</v>
      </c>
      <c r="Q58" s="39">
        <f t="shared" ref="Q58" si="44">Q19/$Q$19*100</f>
        <v>100</v>
      </c>
      <c r="R58" s="39">
        <f>R19/$R$19*100</f>
        <v>100</v>
      </c>
      <c r="S58" s="37">
        <v>100</v>
      </c>
    </row>
    <row r="59" spans="1:19" ht="15" thickBot="1" x14ac:dyDescent="0.35">
      <c r="A59" s="132"/>
      <c r="B59" s="3" t="s">
        <v>31</v>
      </c>
      <c r="C59" s="40">
        <v>100</v>
      </c>
      <c r="D59" s="40">
        <v>100</v>
      </c>
      <c r="E59" s="40">
        <v>100</v>
      </c>
      <c r="F59" s="40">
        <v>100</v>
      </c>
      <c r="G59" s="40">
        <v>100</v>
      </c>
      <c r="H59" s="40">
        <v>100</v>
      </c>
      <c r="I59" s="40">
        <v>100</v>
      </c>
      <c r="J59" s="40">
        <v>100</v>
      </c>
      <c r="K59" s="40">
        <v>100</v>
      </c>
      <c r="L59" s="40">
        <v>100</v>
      </c>
      <c r="M59" s="40">
        <v>100</v>
      </c>
      <c r="N59" s="40">
        <v>100</v>
      </c>
      <c r="O59" s="39">
        <v>100</v>
      </c>
      <c r="P59" s="39">
        <v>100</v>
      </c>
      <c r="Q59" s="39">
        <f t="shared" ref="Q59" si="45">Q20/$Q$20*100</f>
        <v>100</v>
      </c>
      <c r="R59" s="39">
        <f>R20/$R$20*100</f>
        <v>100</v>
      </c>
      <c r="S59" s="37">
        <v>100</v>
      </c>
    </row>
    <row r="60" spans="1:19" ht="15.6" x14ac:dyDescent="0.3">
      <c r="A60" s="1"/>
    </row>
    <row r="61" spans="1:19" ht="16.2" thickBot="1" x14ac:dyDescent="0.35">
      <c r="A61" s="126" t="s">
        <v>34</v>
      </c>
      <c r="B61" s="126"/>
      <c r="C61" s="126"/>
      <c r="D61" s="126"/>
      <c r="E61" s="126"/>
      <c r="F61" s="126"/>
      <c r="G61" s="126"/>
      <c r="H61" s="126"/>
      <c r="I61" s="126"/>
      <c r="J61" s="126"/>
      <c r="K61" s="126"/>
      <c r="L61" s="126"/>
      <c r="M61" s="126"/>
      <c r="N61" s="126"/>
      <c r="O61" s="126"/>
    </row>
    <row r="62" spans="1:19" ht="15" thickBot="1" x14ac:dyDescent="0.35">
      <c r="A62" s="133" t="s">
        <v>1</v>
      </c>
      <c r="B62" s="134"/>
      <c r="C62" s="22"/>
      <c r="D62" s="2" t="s">
        <v>15</v>
      </c>
      <c r="E62" s="2" t="s">
        <v>16</v>
      </c>
      <c r="F62" s="2" t="s">
        <v>17</v>
      </c>
      <c r="G62" s="2" t="s">
        <v>18</v>
      </c>
      <c r="H62" s="2" t="s">
        <v>19</v>
      </c>
      <c r="I62" s="2" t="s">
        <v>20</v>
      </c>
      <c r="J62" s="2" t="s">
        <v>21</v>
      </c>
      <c r="K62" s="2" t="s">
        <v>22</v>
      </c>
      <c r="L62" s="2" t="s">
        <v>23</v>
      </c>
      <c r="M62" s="2" t="s">
        <v>24</v>
      </c>
      <c r="N62" s="2" t="s">
        <v>25</v>
      </c>
      <c r="O62" s="2" t="s">
        <v>26</v>
      </c>
      <c r="P62" s="2" t="s">
        <v>27</v>
      </c>
      <c r="Q62" s="2" t="s">
        <v>36</v>
      </c>
      <c r="R62" s="2" t="s">
        <v>99</v>
      </c>
      <c r="S62" s="23" t="s">
        <v>100</v>
      </c>
    </row>
    <row r="63" spans="1:19" ht="15" thickBot="1" x14ac:dyDescent="0.35">
      <c r="A63" s="127" t="s">
        <v>2</v>
      </c>
      <c r="B63" s="3" t="s">
        <v>30</v>
      </c>
      <c r="C63" s="10"/>
      <c r="D63" s="10">
        <v>-4.43</v>
      </c>
      <c r="E63" s="10">
        <v>-13.01</v>
      </c>
      <c r="F63" s="10">
        <v>-4.18</v>
      </c>
      <c r="G63" s="9">
        <v>4.5</v>
      </c>
      <c r="H63" s="10">
        <v>-0.76</v>
      </c>
      <c r="I63" s="10">
        <v>-9.69</v>
      </c>
      <c r="J63" s="11">
        <v>-19.63</v>
      </c>
      <c r="K63" s="10">
        <v>-0.18</v>
      </c>
      <c r="L63" s="10">
        <v>-2.29</v>
      </c>
      <c r="M63" s="10">
        <v>-6.31</v>
      </c>
      <c r="N63" s="10">
        <v>-0.57999999999999996</v>
      </c>
      <c r="O63" s="12">
        <v>-15.09</v>
      </c>
      <c r="P63" s="38">
        <f>(P5-O5)/O5*100</f>
        <v>1.1389521640091116</v>
      </c>
      <c r="Q63" s="38">
        <f>(Q5-P5)/P5*100</f>
        <v>11.261261261261261</v>
      </c>
      <c r="R63" s="99">
        <f>(R5-Q5)/Q5*100</f>
        <v>-7.6923076923076925</v>
      </c>
      <c r="S63" s="39">
        <f t="shared" ref="S63:S78" si="46">(R5-C5)/C5*100</f>
        <v>-51.949420442571125</v>
      </c>
    </row>
    <row r="64" spans="1:19" ht="15" thickBot="1" x14ac:dyDescent="0.35">
      <c r="A64" s="128"/>
      <c r="B64" s="3" t="s">
        <v>31</v>
      </c>
      <c r="C64" s="10"/>
      <c r="D64" s="10">
        <v>0.4</v>
      </c>
      <c r="E64" s="10">
        <v>-5.3</v>
      </c>
      <c r="F64" s="10">
        <v>-3.3</v>
      </c>
      <c r="G64" s="10">
        <v>-2</v>
      </c>
      <c r="H64" s="10">
        <v>-1.63</v>
      </c>
      <c r="I64" s="105">
        <v>1.4</v>
      </c>
      <c r="J64" s="11">
        <v>-7.78</v>
      </c>
      <c r="K64" s="10">
        <v>2.19</v>
      </c>
      <c r="L64" s="10">
        <v>-0.8</v>
      </c>
      <c r="M64" s="10">
        <v>-5.31</v>
      </c>
      <c r="N64" s="10">
        <v>-6.69</v>
      </c>
      <c r="O64" s="12">
        <v>-4.05</v>
      </c>
      <c r="P64" s="12">
        <v>-2.94</v>
      </c>
      <c r="Q64" s="38">
        <f t="shared" ref="Q64:R78" si="47">(Q6-P6)/P6*100</f>
        <v>-1.8718915669235396</v>
      </c>
      <c r="R64" s="99">
        <f t="shared" si="47"/>
        <v>0.75190063772313342</v>
      </c>
      <c r="S64" s="39">
        <f t="shared" si="46"/>
        <v>-31.648750259772157</v>
      </c>
    </row>
    <row r="65" spans="1:20" ht="15" thickBot="1" x14ac:dyDescent="0.35">
      <c r="A65" s="127" t="s">
        <v>5</v>
      </c>
      <c r="B65" s="3" t="s">
        <v>30</v>
      </c>
      <c r="C65" s="10"/>
      <c r="D65" s="10">
        <v>-0.46</v>
      </c>
      <c r="E65" s="10">
        <v>-4.71</v>
      </c>
      <c r="F65" s="10">
        <v>-12.18</v>
      </c>
      <c r="G65" s="10">
        <v>-3.43</v>
      </c>
      <c r="H65" s="10">
        <v>0.56999999999999995</v>
      </c>
      <c r="I65" s="10">
        <v>-17.260000000000002</v>
      </c>
      <c r="J65" s="9">
        <v>6.84</v>
      </c>
      <c r="K65" s="10">
        <v>-18.88</v>
      </c>
      <c r="L65" s="10">
        <v>-0.39</v>
      </c>
      <c r="M65" s="10">
        <v>6.53</v>
      </c>
      <c r="N65" s="11">
        <v>-14.5</v>
      </c>
      <c r="O65" s="12">
        <v>-2.83</v>
      </c>
      <c r="P65" s="12">
        <v>0.67</v>
      </c>
      <c r="Q65" s="38">
        <f t="shared" si="47"/>
        <v>-6.666666666666667</v>
      </c>
      <c r="R65" s="99">
        <f t="shared" si="47"/>
        <v>0.47619047619047622</v>
      </c>
      <c r="S65" s="39">
        <f t="shared" si="46"/>
        <v>-51.716247139588098</v>
      </c>
    </row>
    <row r="66" spans="1:20" ht="15" thickBot="1" x14ac:dyDescent="0.35">
      <c r="A66" s="128"/>
      <c r="B66" s="3" t="s">
        <v>31</v>
      </c>
      <c r="C66" s="10"/>
      <c r="D66" s="9">
        <v>1.62</v>
      </c>
      <c r="E66" s="10">
        <v>-3.72</v>
      </c>
      <c r="F66" s="10">
        <v>-5.99</v>
      </c>
      <c r="G66" s="10">
        <v>-1.86</v>
      </c>
      <c r="H66" s="10">
        <v>1.33</v>
      </c>
      <c r="I66" s="10">
        <v>-2.14</v>
      </c>
      <c r="J66" s="10">
        <v>-0.8</v>
      </c>
      <c r="K66" s="10">
        <v>-5.16</v>
      </c>
      <c r="L66" s="10">
        <v>1.1200000000000001</v>
      </c>
      <c r="M66" s="10">
        <v>-1.97</v>
      </c>
      <c r="N66" s="11">
        <v>-11.03</v>
      </c>
      <c r="O66" s="12">
        <v>0.86</v>
      </c>
      <c r="P66" s="12">
        <v>-4.3</v>
      </c>
      <c r="Q66" s="38">
        <f t="shared" si="47"/>
        <v>-2.7350380550840501</v>
      </c>
      <c r="R66" s="99">
        <f t="shared" si="47"/>
        <v>1.4242688659329525</v>
      </c>
      <c r="S66" s="39">
        <f t="shared" si="46"/>
        <v>-29.283275110884325</v>
      </c>
    </row>
    <row r="67" spans="1:20" ht="15" thickBot="1" x14ac:dyDescent="0.35">
      <c r="A67" s="127" t="s">
        <v>6</v>
      </c>
      <c r="B67" s="3" t="s">
        <v>30</v>
      </c>
      <c r="C67" s="10"/>
      <c r="D67" s="10">
        <v>-0.93</v>
      </c>
      <c r="E67" s="10">
        <v>-5.15</v>
      </c>
      <c r="F67" s="11">
        <v>-12.59</v>
      </c>
      <c r="G67" s="10">
        <v>0.56000000000000005</v>
      </c>
      <c r="H67" s="10">
        <v>-6.46</v>
      </c>
      <c r="I67" s="10">
        <v>-4.2</v>
      </c>
      <c r="J67" s="10">
        <v>-8.15</v>
      </c>
      <c r="K67" s="10">
        <v>-3.07</v>
      </c>
      <c r="L67" s="10">
        <v>-5.63</v>
      </c>
      <c r="M67" s="10">
        <v>-2.0499999999999998</v>
      </c>
      <c r="N67" s="10">
        <v>-9.7100000000000009</v>
      </c>
      <c r="O67" s="12">
        <v>-9.92</v>
      </c>
      <c r="P67" s="9">
        <v>9.84</v>
      </c>
      <c r="Q67" s="38">
        <f t="shared" si="47"/>
        <v>-7.249466950959488</v>
      </c>
      <c r="R67" s="99">
        <f t="shared" si="47"/>
        <v>1.1494252873563218</v>
      </c>
      <c r="S67" s="39">
        <f t="shared" si="46"/>
        <v>-48.95591647331787</v>
      </c>
    </row>
    <row r="68" spans="1:20" ht="15" thickBot="1" x14ac:dyDescent="0.35">
      <c r="A68" s="128"/>
      <c r="B68" s="3" t="s">
        <v>31</v>
      </c>
      <c r="C68" s="10"/>
      <c r="D68" s="9">
        <v>2.64</v>
      </c>
      <c r="E68" s="10">
        <v>-3.34</v>
      </c>
      <c r="F68" s="10">
        <v>-5.9</v>
      </c>
      <c r="G68" s="10">
        <v>-1.54</v>
      </c>
      <c r="H68" s="10">
        <v>-0.38</v>
      </c>
      <c r="I68" s="10">
        <v>0.28999999999999998</v>
      </c>
      <c r="J68" s="10">
        <v>-3.67</v>
      </c>
      <c r="K68" s="10">
        <v>-1</v>
      </c>
      <c r="L68" s="10">
        <v>-1.95</v>
      </c>
      <c r="M68" s="10">
        <v>-2.09</v>
      </c>
      <c r="N68" s="11">
        <v>-10.3</v>
      </c>
      <c r="O68" s="12">
        <v>-3.37</v>
      </c>
      <c r="P68" s="12">
        <v>0.51</v>
      </c>
      <c r="Q68" s="38">
        <f t="shared" si="47"/>
        <v>-2.3289704493320738</v>
      </c>
      <c r="R68" s="99">
        <f t="shared" si="47"/>
        <v>-0.72667992926613612</v>
      </c>
      <c r="S68" s="39">
        <f t="shared" si="46"/>
        <v>-28.985650472388031</v>
      </c>
    </row>
    <row r="69" spans="1:20" ht="15" thickBot="1" x14ac:dyDescent="0.35">
      <c r="A69" s="127" t="s">
        <v>7</v>
      </c>
      <c r="B69" s="3" t="s">
        <v>30</v>
      </c>
      <c r="C69" s="10"/>
      <c r="D69" s="10">
        <v>0</v>
      </c>
      <c r="E69" s="10">
        <v>-0.96</v>
      </c>
      <c r="F69" s="11">
        <v>-14.62</v>
      </c>
      <c r="G69" s="10">
        <v>-7.81</v>
      </c>
      <c r="H69" s="10">
        <v>-2.46</v>
      </c>
      <c r="I69" s="10">
        <v>-3.5</v>
      </c>
      <c r="J69" s="10">
        <v>-5.52</v>
      </c>
      <c r="K69" s="10">
        <v>-10.6</v>
      </c>
      <c r="L69" s="10">
        <v>-12.54</v>
      </c>
      <c r="M69" s="10">
        <v>-2.75</v>
      </c>
      <c r="N69" s="9">
        <v>2.63</v>
      </c>
      <c r="O69" s="12">
        <v>-9.06</v>
      </c>
      <c r="P69" s="12">
        <v>-3.03</v>
      </c>
      <c r="Q69" s="38">
        <f t="shared" si="47"/>
        <v>1.7857142857142856</v>
      </c>
      <c r="R69" s="99">
        <f t="shared" si="47"/>
        <v>-9.4298245614035086</v>
      </c>
      <c r="S69" s="39">
        <f t="shared" si="46"/>
        <v>-56.017039403620871</v>
      </c>
    </row>
    <row r="70" spans="1:20" ht="15" thickBot="1" x14ac:dyDescent="0.35">
      <c r="A70" s="128"/>
      <c r="B70" s="3" t="s">
        <v>31</v>
      </c>
      <c r="C70" s="10"/>
      <c r="D70" s="9">
        <v>2.09</v>
      </c>
      <c r="E70" s="10">
        <v>-4.8899999999999997</v>
      </c>
      <c r="F70" s="10">
        <v>-1.68</v>
      </c>
      <c r="G70" s="10">
        <v>-5.22</v>
      </c>
      <c r="H70" s="10">
        <v>3.41</v>
      </c>
      <c r="I70" s="10">
        <v>-4.75</v>
      </c>
      <c r="J70" s="10">
        <v>-4.07</v>
      </c>
      <c r="K70" s="10">
        <v>4.42</v>
      </c>
      <c r="L70" s="10">
        <v>-4.43</v>
      </c>
      <c r="M70" s="10">
        <v>-4.84</v>
      </c>
      <c r="N70" s="11">
        <v>-7.54</v>
      </c>
      <c r="O70" s="12">
        <v>-2.58</v>
      </c>
      <c r="P70" s="12">
        <v>-3.25</v>
      </c>
      <c r="Q70" s="38">
        <f t="shared" si="47"/>
        <v>0.24897400820793431</v>
      </c>
      <c r="R70" s="99">
        <f t="shared" si="47"/>
        <v>-0.97977675281788157</v>
      </c>
      <c r="S70" s="39">
        <f t="shared" si="46"/>
        <v>-29.770430877627657</v>
      </c>
    </row>
    <row r="71" spans="1:20" ht="15" thickBot="1" x14ac:dyDescent="0.35">
      <c r="A71" s="127" t="s">
        <v>8</v>
      </c>
      <c r="B71" s="3" t="s">
        <v>30</v>
      </c>
      <c r="C71" s="10"/>
      <c r="D71" s="10">
        <v>-6.54</v>
      </c>
      <c r="E71" s="10">
        <v>-8.23</v>
      </c>
      <c r="F71" s="10">
        <v>-5.04</v>
      </c>
      <c r="G71" s="10">
        <v>-4.37</v>
      </c>
      <c r="H71" s="10">
        <v>-0.86</v>
      </c>
      <c r="I71" s="10">
        <v>-7.35</v>
      </c>
      <c r="J71" s="10">
        <v>-8.1999999999999993</v>
      </c>
      <c r="K71" s="11">
        <v>-10.98</v>
      </c>
      <c r="L71" s="10">
        <v>0</v>
      </c>
      <c r="M71" s="10">
        <v>-12.01</v>
      </c>
      <c r="N71" s="73">
        <v>3.74</v>
      </c>
      <c r="O71" s="12">
        <v>-10.45</v>
      </c>
      <c r="P71" s="12">
        <v>-8.85</v>
      </c>
      <c r="Q71" s="38">
        <f t="shared" si="47"/>
        <v>-0.88300220750551872</v>
      </c>
      <c r="R71" s="102">
        <f t="shared" si="47"/>
        <v>11.804008908685969</v>
      </c>
      <c r="S71" s="39">
        <f t="shared" si="46"/>
        <v>-51.730769230769234</v>
      </c>
    </row>
    <row r="72" spans="1:20" ht="15" thickBot="1" x14ac:dyDescent="0.35">
      <c r="A72" s="128"/>
      <c r="B72" s="3" t="s">
        <v>31</v>
      </c>
      <c r="C72" s="10"/>
      <c r="D72" s="73">
        <v>2.29</v>
      </c>
      <c r="E72" s="11">
        <v>-8.23</v>
      </c>
      <c r="F72" s="10">
        <v>-1.44</v>
      </c>
      <c r="G72" s="10">
        <v>-2.0499999999999998</v>
      </c>
      <c r="H72" s="10">
        <v>-0.43</v>
      </c>
      <c r="I72" s="10">
        <v>-0.75</v>
      </c>
      <c r="J72" s="10">
        <v>-4.83</v>
      </c>
      <c r="K72" s="10">
        <v>-2.12</v>
      </c>
      <c r="L72" s="10">
        <v>2.06</v>
      </c>
      <c r="M72" s="10">
        <v>-5.87</v>
      </c>
      <c r="N72" s="10">
        <v>-7.52</v>
      </c>
      <c r="O72" s="12">
        <v>-4.91</v>
      </c>
      <c r="P72" s="12">
        <v>-2.5499999999999998</v>
      </c>
      <c r="Q72" s="38">
        <f t="shared" si="47"/>
        <v>-2.0947657239341497</v>
      </c>
      <c r="R72" s="102">
        <f t="shared" si="47"/>
        <v>4.0231743465373215</v>
      </c>
      <c r="S72" s="39">
        <f t="shared" si="46"/>
        <v>-30.05562501132431</v>
      </c>
    </row>
    <row r="73" spans="1:20" ht="15" thickBot="1" x14ac:dyDescent="0.35">
      <c r="A73" s="127" t="s">
        <v>9</v>
      </c>
      <c r="B73" s="3" t="s">
        <v>30</v>
      </c>
      <c r="C73" s="10"/>
      <c r="D73" s="10">
        <v>-3.55</v>
      </c>
      <c r="E73" s="10">
        <v>-4.43</v>
      </c>
      <c r="F73" s="10">
        <v>-2.89</v>
      </c>
      <c r="G73" s="10">
        <v>-8.2899999999999991</v>
      </c>
      <c r="H73" s="10">
        <v>-2.65</v>
      </c>
      <c r="I73" s="10">
        <v>-8.7799999999999994</v>
      </c>
      <c r="J73" s="10">
        <v>-9.9600000000000009</v>
      </c>
      <c r="K73" s="10">
        <v>-13.02</v>
      </c>
      <c r="L73" s="10">
        <v>-0.42</v>
      </c>
      <c r="M73" s="10">
        <v>-9.08</v>
      </c>
      <c r="N73" s="10">
        <v>-0.16</v>
      </c>
      <c r="O73" s="11">
        <v>-16.41</v>
      </c>
      <c r="P73" s="73">
        <v>1.68</v>
      </c>
      <c r="Q73" s="102">
        <f t="shared" si="47"/>
        <v>9.742647058823529</v>
      </c>
      <c r="R73" s="99">
        <f t="shared" si="47"/>
        <v>-7.3701842546063654</v>
      </c>
      <c r="S73" s="39">
        <f t="shared" si="46"/>
        <v>-55.403225806451616</v>
      </c>
    </row>
    <row r="74" spans="1:20" ht="15" thickBot="1" x14ac:dyDescent="0.35">
      <c r="A74" s="128"/>
      <c r="B74" s="3" t="s">
        <v>31</v>
      </c>
      <c r="C74" s="10"/>
      <c r="D74" s="73">
        <v>2.35</v>
      </c>
      <c r="E74" s="10">
        <v>-8.0299999999999994</v>
      </c>
      <c r="F74" s="10">
        <v>-3.23</v>
      </c>
      <c r="G74" s="10">
        <v>-1.17</v>
      </c>
      <c r="H74" s="10">
        <v>-3.77</v>
      </c>
      <c r="I74" s="10">
        <v>-3.35</v>
      </c>
      <c r="J74" s="10">
        <v>-4.47</v>
      </c>
      <c r="K74" s="10">
        <v>-3.63</v>
      </c>
      <c r="L74" s="10">
        <v>0.09</v>
      </c>
      <c r="M74" s="10">
        <v>-4.5999999999999996</v>
      </c>
      <c r="N74" s="11">
        <v>-7.61</v>
      </c>
      <c r="O74" s="12">
        <v>-5.52</v>
      </c>
      <c r="P74" s="12">
        <v>-3.37</v>
      </c>
      <c r="Q74" s="38">
        <f t="shared" si="47"/>
        <v>-2.1502389154350485</v>
      </c>
      <c r="R74" s="102">
        <f t="shared" si="47"/>
        <v>2.4814036681619442</v>
      </c>
      <c r="S74" s="39">
        <f t="shared" si="46"/>
        <v>-37.752638476926258</v>
      </c>
      <c r="T74" s="79"/>
    </row>
    <row r="75" spans="1:20" ht="15" thickBot="1" x14ac:dyDescent="0.35">
      <c r="A75" s="127" t="s">
        <v>10</v>
      </c>
      <c r="B75" s="3" t="s">
        <v>30</v>
      </c>
      <c r="C75" s="10"/>
      <c r="D75" s="9">
        <v>4.1900000000000004</v>
      </c>
      <c r="E75" s="10">
        <v>-5.8</v>
      </c>
      <c r="F75" s="10">
        <v>0.77</v>
      </c>
      <c r="G75" s="10">
        <v>-10.69</v>
      </c>
      <c r="H75" s="10">
        <v>-4.6500000000000004</v>
      </c>
      <c r="I75" s="11">
        <v>-14.04</v>
      </c>
      <c r="J75" s="10">
        <v>-6.95</v>
      </c>
      <c r="K75" s="10">
        <v>-13.33</v>
      </c>
      <c r="L75" s="10">
        <v>0</v>
      </c>
      <c r="M75" s="10">
        <v>-12.93</v>
      </c>
      <c r="N75" s="10">
        <v>-1.1599999999999999</v>
      </c>
      <c r="O75" s="12">
        <v>-0.83</v>
      </c>
      <c r="P75" s="12">
        <v>-3.54</v>
      </c>
      <c r="Q75" s="38">
        <f t="shared" si="47"/>
        <v>0.69808027923211169</v>
      </c>
      <c r="R75" s="99">
        <f t="shared" si="47"/>
        <v>-13.864818024263432</v>
      </c>
      <c r="S75" s="39">
        <f t="shared" si="46"/>
        <v>-58.305369127516784</v>
      </c>
    </row>
    <row r="76" spans="1:20" ht="15" thickBot="1" x14ac:dyDescent="0.35">
      <c r="A76" s="128"/>
      <c r="B76" s="3" t="s">
        <v>31</v>
      </c>
      <c r="C76" s="10"/>
      <c r="D76" s="73">
        <v>-1.6</v>
      </c>
      <c r="E76" s="10">
        <v>-6.68</v>
      </c>
      <c r="F76" s="10">
        <v>-4.72</v>
      </c>
      <c r="G76" s="10">
        <v>-3.19</v>
      </c>
      <c r="H76" s="10">
        <v>-2.11</v>
      </c>
      <c r="I76" s="10">
        <v>-5.69</v>
      </c>
      <c r="J76" s="10">
        <v>-6.89</v>
      </c>
      <c r="K76" s="10">
        <v>-2.36</v>
      </c>
      <c r="L76" s="10">
        <v>-1.93</v>
      </c>
      <c r="M76" s="10">
        <v>-4.32</v>
      </c>
      <c r="N76" s="11">
        <v>-9.8000000000000007</v>
      </c>
      <c r="O76" s="12">
        <v>-3.18</v>
      </c>
      <c r="P76" s="12">
        <v>-2.9</v>
      </c>
      <c r="Q76" s="102">
        <f t="shared" si="47"/>
        <v>-0.66509403053535154</v>
      </c>
      <c r="R76" s="99">
        <f t="shared" si="47"/>
        <v>-0.87733764306210626</v>
      </c>
      <c r="S76" s="39">
        <f t="shared" si="46"/>
        <v>-44.311232998554644</v>
      </c>
    </row>
    <row r="77" spans="1:20" ht="15" thickBot="1" x14ac:dyDescent="0.35">
      <c r="A77" s="129" t="s">
        <v>11</v>
      </c>
      <c r="B77" s="3" t="s">
        <v>30</v>
      </c>
      <c r="C77" s="24"/>
      <c r="D77" s="20">
        <v>-1.63</v>
      </c>
      <c r="E77" s="20">
        <v>-5.97</v>
      </c>
      <c r="F77" s="20">
        <v>-6.72</v>
      </c>
      <c r="G77" s="20">
        <v>-4.97</v>
      </c>
      <c r="H77" s="20">
        <v>-2.56</v>
      </c>
      <c r="I77" s="20">
        <v>-9.49</v>
      </c>
      <c r="J77" s="20">
        <v>-7.8</v>
      </c>
      <c r="K77" s="25">
        <v>-10.44</v>
      </c>
      <c r="L77" s="20">
        <v>-2.9</v>
      </c>
      <c r="M77" s="20">
        <v>-6.17</v>
      </c>
      <c r="N77" s="20">
        <v>-2.77</v>
      </c>
      <c r="O77" s="19">
        <v>-9.3800000000000008</v>
      </c>
      <c r="P77" s="76">
        <v>-0.59</v>
      </c>
      <c r="Q77" s="103">
        <f t="shared" si="47"/>
        <v>1.3901212658976634</v>
      </c>
      <c r="R77" s="100">
        <f t="shared" si="47"/>
        <v>-4.229871645274212</v>
      </c>
      <c r="S77" s="37">
        <f t="shared" si="46"/>
        <v>-53.734498308906431</v>
      </c>
    </row>
    <row r="78" spans="1:20" ht="15" thickBot="1" x14ac:dyDescent="0.35">
      <c r="A78" s="130"/>
      <c r="B78" s="3" t="s">
        <v>31</v>
      </c>
      <c r="C78" s="20"/>
      <c r="D78" s="26">
        <v>1.39</v>
      </c>
      <c r="E78" s="20">
        <v>-5.82</v>
      </c>
      <c r="F78" s="20">
        <v>-3.73</v>
      </c>
      <c r="G78" s="20">
        <v>-2.42</v>
      </c>
      <c r="H78" s="20">
        <v>-0.56999999999999995</v>
      </c>
      <c r="I78" s="20">
        <v>-2.13</v>
      </c>
      <c r="J78" s="20">
        <v>-4.6399999999999997</v>
      </c>
      <c r="K78" s="20">
        <v>-1.1200000000000001</v>
      </c>
      <c r="L78" s="20">
        <v>-0.83</v>
      </c>
      <c r="M78" s="20">
        <v>-4.17</v>
      </c>
      <c r="N78" s="25">
        <v>-8.61</v>
      </c>
      <c r="O78" s="19">
        <v>-3.29</v>
      </c>
      <c r="P78" s="19">
        <v>-2.69</v>
      </c>
      <c r="Q78" s="39">
        <f t="shared" si="47"/>
        <v>-1.6830780379618313</v>
      </c>
      <c r="R78" s="100">
        <f t="shared" si="47"/>
        <v>0.91325125546735786</v>
      </c>
      <c r="S78" s="37">
        <f t="shared" si="46"/>
        <v>-33.248233258145227</v>
      </c>
    </row>
    <row r="79" spans="1:20" x14ac:dyDescent="0.3">
      <c r="A79" s="124" t="s">
        <v>104</v>
      </c>
      <c r="B79" s="124"/>
      <c r="C79" s="124"/>
      <c r="D79" s="124"/>
      <c r="E79" s="124"/>
      <c r="F79" s="124"/>
      <c r="G79" s="124"/>
      <c r="H79" s="124"/>
      <c r="I79" s="124"/>
      <c r="J79" s="124"/>
      <c r="K79" s="124"/>
      <c r="L79" s="124"/>
      <c r="M79" s="124"/>
      <c r="N79" s="124"/>
      <c r="O79" s="124"/>
      <c r="P79" s="124"/>
      <c r="Q79" s="124"/>
      <c r="R79" s="124"/>
      <c r="S79" s="124"/>
    </row>
    <row r="80" spans="1:20" x14ac:dyDescent="0.3">
      <c r="A80" s="123" t="s">
        <v>28</v>
      </c>
      <c r="B80" s="123"/>
      <c r="C80" s="123"/>
      <c r="D80" s="123"/>
      <c r="E80" s="123"/>
      <c r="F80" s="123"/>
      <c r="G80" s="123"/>
      <c r="H80" s="123"/>
      <c r="I80" s="123"/>
      <c r="J80" s="123"/>
      <c r="K80" s="123"/>
      <c r="L80" s="123"/>
      <c r="M80" s="123"/>
      <c r="N80" s="123"/>
    </row>
  </sheetData>
  <mergeCells count="49">
    <mergeCell ref="A13:A14"/>
    <mergeCell ref="V3:AA3"/>
    <mergeCell ref="V4:W4"/>
    <mergeCell ref="V5:V12"/>
    <mergeCell ref="A4:B4"/>
    <mergeCell ref="A5:A6"/>
    <mergeCell ref="A7:A8"/>
    <mergeCell ref="A9:A10"/>
    <mergeCell ref="A11:A12"/>
    <mergeCell ref="A43:B43"/>
    <mergeCell ref="A44:A45"/>
    <mergeCell ref="V15:AA15"/>
    <mergeCell ref="V16:W16"/>
    <mergeCell ref="V17:V24"/>
    <mergeCell ref="A17:A18"/>
    <mergeCell ref="A19:A20"/>
    <mergeCell ref="A24:B24"/>
    <mergeCell ref="A46:A47"/>
    <mergeCell ref="A48:A49"/>
    <mergeCell ref="A80:N80"/>
    <mergeCell ref="A21:O21"/>
    <mergeCell ref="A67:A68"/>
    <mergeCell ref="A69:A70"/>
    <mergeCell ref="A71:A72"/>
    <mergeCell ref="A73:A74"/>
    <mergeCell ref="A75:A76"/>
    <mergeCell ref="A77:A78"/>
    <mergeCell ref="A54:A55"/>
    <mergeCell ref="A56:A57"/>
    <mergeCell ref="A58:A59"/>
    <mergeCell ref="A62:B62"/>
    <mergeCell ref="A63:A64"/>
    <mergeCell ref="A65:A66"/>
    <mergeCell ref="A50:A51"/>
    <mergeCell ref="A52:A53"/>
    <mergeCell ref="A79:S79"/>
    <mergeCell ref="A1:S1"/>
    <mergeCell ref="A23:P23"/>
    <mergeCell ref="A42:P42"/>
    <mergeCell ref="A29:A30"/>
    <mergeCell ref="A31:A32"/>
    <mergeCell ref="A33:A34"/>
    <mergeCell ref="A35:A36"/>
    <mergeCell ref="A37:A38"/>
    <mergeCell ref="A39:A40"/>
    <mergeCell ref="A15:A16"/>
    <mergeCell ref="A25:A26"/>
    <mergeCell ref="A27:A28"/>
    <mergeCell ref="A61:O6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topLeftCell="A4" workbookViewId="0">
      <selection activeCell="J13" sqref="J13"/>
    </sheetView>
  </sheetViews>
  <sheetFormatPr defaultRowHeight="14.4" x14ac:dyDescent="0.3"/>
  <sheetData>
    <row r="1" spans="1:8" x14ac:dyDescent="0.3">
      <c r="A1" s="82" t="s">
        <v>47</v>
      </c>
      <c r="B1" s="81"/>
      <c r="C1" s="81"/>
      <c r="D1" s="81"/>
      <c r="E1" s="81"/>
      <c r="F1" s="91"/>
      <c r="G1" s="91"/>
      <c r="H1" s="91"/>
    </row>
    <row r="2" spans="1:8" x14ac:dyDescent="0.3">
      <c r="A2" s="81"/>
      <c r="B2" s="87"/>
      <c r="C2" s="87"/>
      <c r="D2" s="87"/>
      <c r="E2" s="87"/>
      <c r="F2" s="87"/>
      <c r="G2" s="87"/>
      <c r="H2" s="87"/>
    </row>
    <row r="3" spans="1:8" x14ac:dyDescent="0.3">
      <c r="A3" s="153" t="s">
        <v>48</v>
      </c>
      <c r="B3" s="95" t="s">
        <v>49</v>
      </c>
      <c r="C3" s="96"/>
      <c r="D3" s="96"/>
      <c r="E3" s="81"/>
      <c r="F3" s="95" t="s">
        <v>50</v>
      </c>
      <c r="G3" s="96"/>
      <c r="H3" s="96"/>
    </row>
    <row r="4" spans="1:8" x14ac:dyDescent="0.3">
      <c r="A4" s="154"/>
      <c r="B4" s="90" t="s">
        <v>51</v>
      </c>
      <c r="C4" s="90" t="s">
        <v>52</v>
      </c>
      <c r="D4" s="90" t="s">
        <v>53</v>
      </c>
      <c r="E4" s="87"/>
      <c r="F4" s="90" t="s">
        <v>51</v>
      </c>
      <c r="G4" s="90" t="s">
        <v>52</v>
      </c>
      <c r="H4" s="90" t="s">
        <v>53</v>
      </c>
    </row>
    <row r="5" spans="1:8" x14ac:dyDescent="0.3">
      <c r="A5" s="81"/>
      <c r="B5" s="81"/>
      <c r="C5" s="81"/>
      <c r="D5" s="81"/>
      <c r="E5" s="81"/>
      <c r="F5" s="84"/>
      <c r="G5" s="84"/>
      <c r="H5" s="84"/>
    </row>
    <row r="6" spans="1:8" x14ac:dyDescent="0.3">
      <c r="A6" s="152" t="s">
        <v>54</v>
      </c>
      <c r="B6" s="152"/>
      <c r="C6" s="152"/>
      <c r="D6" s="152"/>
      <c r="E6" s="152"/>
      <c r="F6" s="152"/>
      <c r="G6" s="152"/>
      <c r="H6" s="152"/>
    </row>
    <row r="7" spans="1:8" x14ac:dyDescent="0.3">
      <c r="A7" s="83"/>
      <c r="B7" s="84"/>
      <c r="C7" s="84"/>
      <c r="D7" s="84"/>
      <c r="E7" s="81"/>
      <c r="F7" s="84"/>
      <c r="G7" s="84"/>
      <c r="H7" s="84"/>
    </row>
    <row r="8" spans="1:8" x14ac:dyDescent="0.3">
      <c r="A8" s="85" t="s">
        <v>55</v>
      </c>
      <c r="B8" s="88">
        <v>12943</v>
      </c>
      <c r="C8" s="88">
        <v>230</v>
      </c>
      <c r="D8" s="88">
        <v>18688</v>
      </c>
      <c r="E8" s="81"/>
      <c r="F8" s="88">
        <v>12957</v>
      </c>
      <c r="G8" s="88">
        <v>289</v>
      </c>
      <c r="H8" s="88">
        <v>18409</v>
      </c>
    </row>
    <row r="9" spans="1:8" x14ac:dyDescent="0.3">
      <c r="A9" s="85" t="s">
        <v>56</v>
      </c>
      <c r="B9" s="88">
        <v>12769</v>
      </c>
      <c r="C9" s="88">
        <v>241</v>
      </c>
      <c r="D9" s="88">
        <v>18187</v>
      </c>
      <c r="E9" s="81"/>
      <c r="F9" s="88">
        <v>11401</v>
      </c>
      <c r="G9" s="88">
        <v>196</v>
      </c>
      <c r="H9" s="88">
        <v>16173</v>
      </c>
    </row>
    <row r="10" spans="1:8" x14ac:dyDescent="0.3">
      <c r="A10" s="85" t="s">
        <v>57</v>
      </c>
      <c r="B10" s="88">
        <v>13499</v>
      </c>
      <c r="C10" s="88">
        <v>227</v>
      </c>
      <c r="D10" s="88">
        <v>19352</v>
      </c>
      <c r="E10" s="81"/>
      <c r="F10" s="88">
        <v>13582</v>
      </c>
      <c r="G10" s="88">
        <v>232</v>
      </c>
      <c r="H10" s="88">
        <v>19182</v>
      </c>
    </row>
    <row r="11" spans="1:8" x14ac:dyDescent="0.3">
      <c r="A11" s="85" t="s">
        <v>58</v>
      </c>
      <c r="B11" s="88">
        <v>14776</v>
      </c>
      <c r="C11" s="88">
        <v>237</v>
      </c>
      <c r="D11" s="88">
        <v>20832</v>
      </c>
      <c r="E11" s="81"/>
      <c r="F11" s="88">
        <v>14265</v>
      </c>
      <c r="G11" s="88">
        <v>245</v>
      </c>
      <c r="H11" s="88">
        <v>20376</v>
      </c>
    </row>
    <row r="12" spans="1:8" x14ac:dyDescent="0.3">
      <c r="A12" s="85" t="s">
        <v>59</v>
      </c>
      <c r="B12" s="88">
        <v>16146</v>
      </c>
      <c r="C12" s="88">
        <v>273</v>
      </c>
      <c r="D12" s="88">
        <v>22692</v>
      </c>
      <c r="E12" s="81"/>
      <c r="F12" s="88">
        <v>15759</v>
      </c>
      <c r="G12" s="88">
        <v>274</v>
      </c>
      <c r="H12" s="88">
        <v>22228</v>
      </c>
    </row>
    <row r="13" spans="1:8" x14ac:dyDescent="0.3">
      <c r="A13" s="85" t="s">
        <v>60</v>
      </c>
      <c r="B13" s="88">
        <v>15740</v>
      </c>
      <c r="C13" s="88">
        <v>302</v>
      </c>
      <c r="D13" s="88">
        <v>22249</v>
      </c>
      <c r="E13" s="81"/>
      <c r="F13" s="88">
        <v>16264</v>
      </c>
      <c r="G13" s="88">
        <v>303</v>
      </c>
      <c r="H13" s="88">
        <v>22617</v>
      </c>
    </row>
    <row r="14" spans="1:8" x14ac:dyDescent="0.3">
      <c r="A14" s="85" t="s">
        <v>61</v>
      </c>
      <c r="B14" s="88">
        <v>16981</v>
      </c>
      <c r="C14" s="88">
        <v>367</v>
      </c>
      <c r="D14" s="88">
        <v>24281</v>
      </c>
      <c r="E14" s="81"/>
      <c r="F14" s="88">
        <v>17448</v>
      </c>
      <c r="G14" s="88">
        <v>394</v>
      </c>
      <c r="H14" s="88">
        <v>24761</v>
      </c>
    </row>
    <row r="15" spans="1:8" x14ac:dyDescent="0.3">
      <c r="A15" s="85" t="s">
        <v>62</v>
      </c>
      <c r="B15" s="88">
        <v>13968</v>
      </c>
      <c r="C15" s="88">
        <v>338</v>
      </c>
      <c r="D15" s="88">
        <v>20342</v>
      </c>
      <c r="E15" s="81"/>
      <c r="F15" s="88">
        <v>13641</v>
      </c>
      <c r="G15" s="88">
        <v>335</v>
      </c>
      <c r="H15" s="88">
        <v>20187</v>
      </c>
    </row>
    <row r="16" spans="1:8" x14ac:dyDescent="0.3">
      <c r="A16" s="85" t="s">
        <v>63</v>
      </c>
      <c r="B16" s="88">
        <v>15226</v>
      </c>
      <c r="C16" s="88">
        <v>295</v>
      </c>
      <c r="D16" s="88">
        <v>21108</v>
      </c>
      <c r="E16" s="81"/>
      <c r="F16" s="88">
        <v>15266</v>
      </c>
      <c r="G16" s="88">
        <v>315</v>
      </c>
      <c r="H16" s="88">
        <v>21228</v>
      </c>
    </row>
    <row r="17" spans="1:8" x14ac:dyDescent="0.3">
      <c r="A17" s="85" t="s">
        <v>64</v>
      </c>
      <c r="B17" s="88">
        <v>15563</v>
      </c>
      <c r="C17" s="88">
        <v>276</v>
      </c>
      <c r="D17" s="88">
        <v>21844</v>
      </c>
      <c r="E17" s="81"/>
      <c r="F17" s="88">
        <v>15574</v>
      </c>
      <c r="G17" s="88">
        <v>287</v>
      </c>
      <c r="H17" s="88">
        <v>21837</v>
      </c>
    </row>
    <row r="18" spans="1:8" x14ac:dyDescent="0.3">
      <c r="A18" s="85" t="s">
        <v>65</v>
      </c>
      <c r="B18" s="88">
        <v>14543</v>
      </c>
      <c r="C18" s="88">
        <v>265</v>
      </c>
      <c r="D18" s="88">
        <v>20445</v>
      </c>
      <c r="E18" s="81"/>
      <c r="F18" s="88">
        <v>14243</v>
      </c>
      <c r="G18" s="88">
        <v>263</v>
      </c>
      <c r="H18" s="88">
        <v>19901</v>
      </c>
    </row>
    <row r="19" spans="1:8" x14ac:dyDescent="0.3">
      <c r="A19" s="85" t="s">
        <v>66</v>
      </c>
      <c r="B19" s="88">
        <v>13637</v>
      </c>
      <c r="C19" s="88">
        <v>232</v>
      </c>
      <c r="D19" s="88">
        <v>19155</v>
      </c>
      <c r="E19" s="81"/>
      <c r="F19" s="88">
        <v>14139</v>
      </c>
      <c r="G19" s="88">
        <v>295</v>
      </c>
      <c r="H19" s="88">
        <v>20021</v>
      </c>
    </row>
    <row r="20" spans="1:8" x14ac:dyDescent="0.3">
      <c r="A20" s="86" t="s">
        <v>67</v>
      </c>
      <c r="B20" s="89">
        <v>175791</v>
      </c>
      <c r="C20" s="89">
        <v>3283</v>
      </c>
      <c r="D20" s="89">
        <v>249175</v>
      </c>
      <c r="E20" s="81"/>
      <c r="F20" s="89">
        <v>174539</v>
      </c>
      <c r="G20" s="89">
        <v>3428</v>
      </c>
      <c r="H20" s="89">
        <v>246920</v>
      </c>
    </row>
    <row r="21" spans="1:8" x14ac:dyDescent="0.3">
      <c r="A21" s="81"/>
      <c r="B21" s="81"/>
      <c r="C21" s="81"/>
      <c r="D21" s="81"/>
      <c r="E21" s="81"/>
      <c r="F21" s="84"/>
      <c r="G21" s="84"/>
      <c r="H21" s="84"/>
    </row>
    <row r="22" spans="1:8" x14ac:dyDescent="0.3">
      <c r="A22" s="152" t="s">
        <v>68</v>
      </c>
      <c r="B22" s="152"/>
      <c r="C22" s="152"/>
      <c r="D22" s="152"/>
      <c r="E22" s="152"/>
      <c r="F22" s="152"/>
      <c r="G22" s="152"/>
      <c r="H22" s="152"/>
    </row>
    <row r="23" spans="1:8" x14ac:dyDescent="0.3">
      <c r="A23" s="83"/>
      <c r="B23" s="84"/>
      <c r="C23" s="84"/>
      <c r="D23" s="84"/>
      <c r="E23" s="81"/>
      <c r="F23" s="84"/>
      <c r="G23" s="84"/>
      <c r="H23" s="84"/>
    </row>
    <row r="24" spans="1:8" x14ac:dyDescent="0.3">
      <c r="A24" s="85" t="s">
        <v>2</v>
      </c>
      <c r="B24" s="88">
        <v>25831</v>
      </c>
      <c r="C24" s="88">
        <v>456</v>
      </c>
      <c r="D24" s="88">
        <v>36179</v>
      </c>
      <c r="E24" s="81"/>
      <c r="F24" s="88">
        <v>25893</v>
      </c>
      <c r="G24" s="88">
        <v>494</v>
      </c>
      <c r="H24" s="88">
        <v>35909</v>
      </c>
    </row>
    <row r="25" spans="1:8" x14ac:dyDescent="0.3">
      <c r="A25" s="85" t="s">
        <v>5</v>
      </c>
      <c r="B25" s="88">
        <v>26520</v>
      </c>
      <c r="C25" s="88">
        <v>422</v>
      </c>
      <c r="D25" s="88">
        <v>36033</v>
      </c>
      <c r="E25" s="81"/>
      <c r="F25" s="88">
        <v>25881</v>
      </c>
      <c r="G25" s="88">
        <v>420</v>
      </c>
      <c r="H25" s="88">
        <v>35527</v>
      </c>
    </row>
    <row r="26" spans="1:8" x14ac:dyDescent="0.3">
      <c r="A26" s="85" t="s">
        <v>6</v>
      </c>
      <c r="B26" s="88">
        <v>26376</v>
      </c>
      <c r="C26" s="88">
        <v>440</v>
      </c>
      <c r="D26" s="88">
        <v>35929</v>
      </c>
      <c r="E26" s="81"/>
      <c r="F26" s="88">
        <v>26715</v>
      </c>
      <c r="G26" s="88">
        <v>435</v>
      </c>
      <c r="H26" s="88">
        <v>36192</v>
      </c>
    </row>
    <row r="27" spans="1:8" x14ac:dyDescent="0.3">
      <c r="A27" s="85" t="s">
        <v>7</v>
      </c>
      <c r="B27" s="88">
        <v>26572</v>
      </c>
      <c r="C27" s="88">
        <v>413</v>
      </c>
      <c r="D27" s="88">
        <v>36282</v>
      </c>
      <c r="E27" s="81"/>
      <c r="F27" s="88">
        <v>26854</v>
      </c>
      <c r="G27" s="88">
        <v>456</v>
      </c>
      <c r="H27" s="88">
        <v>36641</v>
      </c>
    </row>
    <row r="28" spans="1:8" x14ac:dyDescent="0.3">
      <c r="A28" s="85" t="s">
        <v>8</v>
      </c>
      <c r="B28" s="88">
        <v>27937</v>
      </c>
      <c r="C28" s="88">
        <v>502</v>
      </c>
      <c r="D28" s="88">
        <v>38603</v>
      </c>
      <c r="E28" s="81"/>
      <c r="F28" s="88">
        <v>26900</v>
      </c>
      <c r="G28" s="88">
        <v>449</v>
      </c>
      <c r="H28" s="88">
        <v>37110</v>
      </c>
    </row>
    <row r="29" spans="1:8" x14ac:dyDescent="0.3">
      <c r="A29" s="85" t="s">
        <v>9</v>
      </c>
      <c r="B29" s="88">
        <v>24272</v>
      </c>
      <c r="C29" s="88">
        <v>553</v>
      </c>
      <c r="D29" s="88">
        <v>36096</v>
      </c>
      <c r="E29" s="81"/>
      <c r="F29" s="88">
        <v>23711</v>
      </c>
      <c r="G29" s="88">
        <v>597</v>
      </c>
      <c r="H29" s="88">
        <v>35222</v>
      </c>
    </row>
    <row r="30" spans="1:8" x14ac:dyDescent="0.3">
      <c r="A30" s="85" t="s">
        <v>10</v>
      </c>
      <c r="B30" s="88">
        <v>18283</v>
      </c>
      <c r="C30" s="88">
        <v>497</v>
      </c>
      <c r="D30" s="88">
        <v>30053</v>
      </c>
      <c r="E30" s="81"/>
      <c r="F30" s="88">
        <v>18585</v>
      </c>
      <c r="G30" s="88">
        <v>577</v>
      </c>
      <c r="H30" s="88">
        <v>30319</v>
      </c>
    </row>
    <row r="31" spans="1:8" x14ac:dyDescent="0.3">
      <c r="A31" s="86" t="s">
        <v>11</v>
      </c>
      <c r="B31" s="89">
        <v>175791</v>
      </c>
      <c r="C31" s="89">
        <v>3283</v>
      </c>
      <c r="D31" s="89">
        <v>249175</v>
      </c>
      <c r="E31" s="81"/>
      <c r="F31" s="89">
        <v>174539</v>
      </c>
      <c r="G31" s="89">
        <v>3428</v>
      </c>
      <c r="H31" s="89">
        <v>246920</v>
      </c>
    </row>
    <row r="32" spans="1:8" x14ac:dyDescent="0.3">
      <c r="A32" s="81"/>
      <c r="B32" s="81"/>
      <c r="C32" s="81"/>
      <c r="D32" s="81"/>
      <c r="E32" s="81"/>
      <c r="F32" s="84"/>
      <c r="G32" s="84"/>
      <c r="H32" s="84"/>
    </row>
    <row r="33" spans="1:8" x14ac:dyDescent="0.3">
      <c r="A33" s="155" t="s">
        <v>69</v>
      </c>
      <c r="B33" s="155"/>
      <c r="C33" s="155"/>
      <c r="D33" s="155"/>
      <c r="E33" s="155"/>
      <c r="F33" s="155"/>
      <c r="G33" s="155"/>
      <c r="H33" s="155"/>
    </row>
    <row r="34" spans="1:8" x14ac:dyDescent="0.3">
      <c r="A34" s="83"/>
      <c r="B34" s="84"/>
      <c r="C34" s="84"/>
      <c r="D34" s="84"/>
      <c r="E34" s="81"/>
      <c r="F34" s="84"/>
      <c r="G34" s="84"/>
      <c r="H34" s="84"/>
    </row>
    <row r="35" spans="1:8" x14ac:dyDescent="0.3">
      <c r="A35" s="85" t="s">
        <v>70</v>
      </c>
      <c r="B35" s="88">
        <v>20450</v>
      </c>
      <c r="C35" s="88">
        <v>554</v>
      </c>
      <c r="D35" s="88">
        <v>33690</v>
      </c>
      <c r="E35" s="81"/>
      <c r="F35" s="93">
        <v>20881</v>
      </c>
      <c r="G35" s="93">
        <v>652</v>
      </c>
      <c r="H35" s="92">
        <v>34058</v>
      </c>
    </row>
    <row r="36" spans="1:8" x14ac:dyDescent="0.3">
      <c r="A36" s="85" t="s">
        <v>71</v>
      </c>
      <c r="B36" s="88">
        <v>155341</v>
      </c>
      <c r="C36" s="88">
        <v>2729</v>
      </c>
      <c r="D36" s="88">
        <v>215485</v>
      </c>
      <c r="E36" s="81"/>
      <c r="F36" s="93">
        <v>153658</v>
      </c>
      <c r="G36" s="93">
        <v>2776</v>
      </c>
      <c r="H36" s="92">
        <v>212862</v>
      </c>
    </row>
    <row r="37" spans="1:8" x14ac:dyDescent="0.3">
      <c r="A37" s="86" t="s">
        <v>11</v>
      </c>
      <c r="B37" s="89">
        <v>175791</v>
      </c>
      <c r="C37" s="89">
        <v>3283</v>
      </c>
      <c r="D37" s="89">
        <v>249175</v>
      </c>
      <c r="E37" s="81"/>
      <c r="F37" s="89">
        <v>174539</v>
      </c>
      <c r="G37" s="89">
        <v>3428</v>
      </c>
      <c r="H37" s="89">
        <v>246920</v>
      </c>
    </row>
    <row r="38" spans="1:8" x14ac:dyDescent="0.3">
      <c r="A38" s="81"/>
      <c r="B38" s="81"/>
      <c r="C38" s="81"/>
      <c r="D38" s="81"/>
      <c r="E38" s="81"/>
      <c r="F38" s="84"/>
      <c r="G38" s="84"/>
      <c r="H38" s="84"/>
    </row>
    <row r="39" spans="1:8" x14ac:dyDescent="0.3">
      <c r="A39" s="152" t="s">
        <v>72</v>
      </c>
      <c r="B39" s="152"/>
      <c r="C39" s="152"/>
      <c r="D39" s="152"/>
      <c r="E39" s="152"/>
      <c r="F39" s="152"/>
      <c r="G39" s="152"/>
      <c r="H39" s="152"/>
    </row>
    <row r="40" spans="1:8" x14ac:dyDescent="0.3">
      <c r="A40" s="83"/>
      <c r="B40" s="84"/>
      <c r="C40" s="84"/>
      <c r="D40" s="84"/>
      <c r="E40" s="81"/>
      <c r="F40" s="84"/>
      <c r="G40" s="84"/>
      <c r="H40" s="84"/>
    </row>
    <row r="41" spans="1:8" x14ac:dyDescent="0.3">
      <c r="A41" s="85" t="s">
        <v>73</v>
      </c>
      <c r="B41" s="88">
        <v>3272</v>
      </c>
      <c r="C41" s="88">
        <v>121</v>
      </c>
      <c r="D41" s="88">
        <v>5506</v>
      </c>
      <c r="E41" s="81"/>
      <c r="F41" s="88">
        <v>3559</v>
      </c>
      <c r="G41" s="88">
        <v>108</v>
      </c>
      <c r="H41" s="88">
        <v>5684</v>
      </c>
    </row>
    <row r="42" spans="1:8" x14ac:dyDescent="0.3">
      <c r="A42" s="94" t="s">
        <v>74</v>
      </c>
      <c r="B42" s="88">
        <v>2238</v>
      </c>
      <c r="C42" s="88">
        <v>82</v>
      </c>
      <c r="D42" s="88">
        <v>3670</v>
      </c>
      <c r="E42" s="81"/>
      <c r="F42" s="88">
        <v>4279</v>
      </c>
      <c r="G42" s="88">
        <v>100</v>
      </c>
      <c r="H42" s="88">
        <v>6169</v>
      </c>
    </row>
    <row r="43" spans="1:8" x14ac:dyDescent="0.3">
      <c r="A43" s="94" t="s">
        <v>75</v>
      </c>
      <c r="B43" s="88">
        <v>1653</v>
      </c>
      <c r="C43" s="88">
        <v>68</v>
      </c>
      <c r="D43" s="88">
        <v>2649</v>
      </c>
      <c r="E43" s="81"/>
      <c r="F43" s="88">
        <v>1955</v>
      </c>
      <c r="G43" s="88">
        <v>90</v>
      </c>
      <c r="H43" s="88">
        <v>3035</v>
      </c>
    </row>
    <row r="44" spans="1:8" x14ac:dyDescent="0.3">
      <c r="A44" s="94" t="s">
        <v>76</v>
      </c>
      <c r="B44" s="88">
        <v>1385</v>
      </c>
      <c r="C44" s="88">
        <v>70</v>
      </c>
      <c r="D44" s="88">
        <v>2226</v>
      </c>
      <c r="E44" s="81"/>
      <c r="F44" s="88">
        <v>1519</v>
      </c>
      <c r="G44" s="88">
        <v>85</v>
      </c>
      <c r="H44" s="88">
        <v>2496</v>
      </c>
    </row>
    <row r="45" spans="1:8" x14ac:dyDescent="0.3">
      <c r="A45" s="94" t="s">
        <v>77</v>
      </c>
      <c r="B45" s="88">
        <v>1233</v>
      </c>
      <c r="C45" s="88">
        <v>76</v>
      </c>
      <c r="D45" s="88">
        <v>1951</v>
      </c>
      <c r="E45" s="81"/>
      <c r="F45" s="88">
        <v>1373</v>
      </c>
      <c r="G45" s="88">
        <v>72</v>
      </c>
      <c r="H45" s="88">
        <v>2205</v>
      </c>
    </row>
    <row r="46" spans="1:8" x14ac:dyDescent="0.3">
      <c r="A46" s="94" t="s">
        <v>78</v>
      </c>
      <c r="B46" s="88">
        <v>1826</v>
      </c>
      <c r="C46" s="88">
        <v>84</v>
      </c>
      <c r="D46" s="88">
        <v>2797</v>
      </c>
      <c r="E46" s="81"/>
      <c r="F46" s="88">
        <v>1838</v>
      </c>
      <c r="G46" s="88">
        <v>91</v>
      </c>
      <c r="H46" s="88">
        <v>2727</v>
      </c>
    </row>
    <row r="47" spans="1:8" x14ac:dyDescent="0.3">
      <c r="A47" s="94" t="s">
        <v>79</v>
      </c>
      <c r="B47" s="88">
        <v>3061</v>
      </c>
      <c r="C47" s="88">
        <v>110</v>
      </c>
      <c r="D47" s="88">
        <v>4231</v>
      </c>
      <c r="E47" s="81"/>
      <c r="F47" s="88">
        <v>3009</v>
      </c>
      <c r="G47" s="88">
        <v>126</v>
      </c>
      <c r="H47" s="88">
        <v>4120</v>
      </c>
    </row>
    <row r="48" spans="1:8" x14ac:dyDescent="0.3">
      <c r="A48" s="94" t="s">
        <v>80</v>
      </c>
      <c r="B48" s="88">
        <v>8407</v>
      </c>
      <c r="C48" s="88">
        <v>133</v>
      </c>
      <c r="D48" s="88">
        <v>11139</v>
      </c>
      <c r="E48" s="81"/>
      <c r="F48" s="88">
        <v>8262</v>
      </c>
      <c r="G48" s="88">
        <v>132</v>
      </c>
      <c r="H48" s="88">
        <v>11044</v>
      </c>
    </row>
    <row r="49" spans="1:8" x14ac:dyDescent="0.3">
      <c r="A49" s="94" t="s">
        <v>81</v>
      </c>
      <c r="B49" s="88">
        <v>11361</v>
      </c>
      <c r="C49" s="88">
        <v>158</v>
      </c>
      <c r="D49" s="88">
        <v>14933</v>
      </c>
      <c r="E49" s="81"/>
      <c r="F49" s="88">
        <v>11272</v>
      </c>
      <c r="G49" s="88">
        <v>149</v>
      </c>
      <c r="H49" s="88">
        <v>15000</v>
      </c>
    </row>
    <row r="50" spans="1:8" x14ac:dyDescent="0.3">
      <c r="A50" s="94" t="s">
        <v>82</v>
      </c>
      <c r="B50" s="88">
        <v>10530</v>
      </c>
      <c r="C50" s="88">
        <v>167</v>
      </c>
      <c r="D50" s="88">
        <v>13756</v>
      </c>
      <c r="E50" s="81"/>
      <c r="F50" s="88">
        <v>10500</v>
      </c>
      <c r="G50" s="88">
        <v>172</v>
      </c>
      <c r="H50" s="88">
        <v>13941</v>
      </c>
    </row>
    <row r="51" spans="1:8" x14ac:dyDescent="0.3">
      <c r="A51" s="94" t="s">
        <v>83</v>
      </c>
      <c r="B51" s="88">
        <v>10957</v>
      </c>
      <c r="C51" s="88">
        <v>157</v>
      </c>
      <c r="D51" s="88">
        <v>14647</v>
      </c>
      <c r="E51" s="81"/>
      <c r="F51" s="88">
        <v>10845</v>
      </c>
      <c r="G51" s="88">
        <v>171</v>
      </c>
      <c r="H51" s="88">
        <v>14334</v>
      </c>
    </row>
    <row r="52" spans="1:8" x14ac:dyDescent="0.3">
      <c r="A52" s="94" t="s">
        <v>84</v>
      </c>
      <c r="B52" s="88">
        <v>11216</v>
      </c>
      <c r="C52" s="88">
        <v>173</v>
      </c>
      <c r="D52" s="88">
        <v>15232</v>
      </c>
      <c r="E52" s="81"/>
      <c r="F52" s="88">
        <v>11412</v>
      </c>
      <c r="G52" s="88">
        <v>180</v>
      </c>
      <c r="H52" s="88">
        <v>15518</v>
      </c>
    </row>
    <row r="53" spans="1:8" x14ac:dyDescent="0.3">
      <c r="A53" s="94" t="s">
        <v>85</v>
      </c>
      <c r="B53" s="88">
        <v>11792</v>
      </c>
      <c r="C53" s="88">
        <v>156</v>
      </c>
      <c r="D53" s="88">
        <v>16233</v>
      </c>
      <c r="E53" s="81"/>
      <c r="F53" s="88">
        <v>11289</v>
      </c>
      <c r="G53" s="88">
        <v>177</v>
      </c>
      <c r="H53" s="88">
        <v>15562</v>
      </c>
    </row>
    <row r="54" spans="1:8" x14ac:dyDescent="0.3">
      <c r="A54" s="94" t="s">
        <v>86</v>
      </c>
      <c r="B54" s="88">
        <v>10809</v>
      </c>
      <c r="C54" s="88">
        <v>162</v>
      </c>
      <c r="D54" s="88">
        <v>15257</v>
      </c>
      <c r="E54" s="81"/>
      <c r="F54" s="88">
        <v>10416</v>
      </c>
      <c r="G54" s="88">
        <v>150</v>
      </c>
      <c r="H54" s="88">
        <v>14581</v>
      </c>
    </row>
    <row r="55" spans="1:8" x14ac:dyDescent="0.3">
      <c r="A55" s="94" t="s">
        <v>87</v>
      </c>
      <c r="B55" s="88">
        <v>10266</v>
      </c>
      <c r="C55" s="88">
        <v>147</v>
      </c>
      <c r="D55" s="88">
        <v>14347</v>
      </c>
      <c r="E55" s="81"/>
      <c r="F55" s="88">
        <v>9718</v>
      </c>
      <c r="G55" s="88">
        <v>163</v>
      </c>
      <c r="H55" s="88">
        <v>13675</v>
      </c>
    </row>
    <row r="56" spans="1:8" x14ac:dyDescent="0.3">
      <c r="A56" s="94" t="s">
        <v>88</v>
      </c>
      <c r="B56" s="88">
        <v>10703</v>
      </c>
      <c r="C56" s="88">
        <v>187</v>
      </c>
      <c r="D56" s="88">
        <v>15430</v>
      </c>
      <c r="E56" s="81"/>
      <c r="F56" s="88">
        <v>10137</v>
      </c>
      <c r="G56" s="88">
        <v>182</v>
      </c>
      <c r="H56" s="88">
        <v>14498</v>
      </c>
    </row>
    <row r="57" spans="1:8" x14ac:dyDescent="0.3">
      <c r="A57" s="94" t="s">
        <v>89</v>
      </c>
      <c r="B57" s="88">
        <v>11061</v>
      </c>
      <c r="C57" s="88">
        <v>180</v>
      </c>
      <c r="D57" s="88">
        <v>16054</v>
      </c>
      <c r="E57" s="81"/>
      <c r="F57" s="88">
        <v>10864</v>
      </c>
      <c r="G57" s="88">
        <v>193</v>
      </c>
      <c r="H57" s="88">
        <v>15585</v>
      </c>
    </row>
    <row r="58" spans="1:8" x14ac:dyDescent="0.3">
      <c r="A58" s="94" t="s">
        <v>90</v>
      </c>
      <c r="B58" s="88">
        <v>13798</v>
      </c>
      <c r="C58" s="88">
        <v>216</v>
      </c>
      <c r="D58" s="88">
        <v>19721</v>
      </c>
      <c r="E58" s="81"/>
      <c r="F58" s="88">
        <v>13304</v>
      </c>
      <c r="G58" s="88">
        <v>240</v>
      </c>
      <c r="H58" s="88">
        <v>18767</v>
      </c>
    </row>
    <row r="59" spans="1:8" x14ac:dyDescent="0.3">
      <c r="A59" s="94" t="s">
        <v>91</v>
      </c>
      <c r="B59" s="88">
        <v>13074</v>
      </c>
      <c r="C59" s="88">
        <v>206</v>
      </c>
      <c r="D59" s="88">
        <v>18628</v>
      </c>
      <c r="E59" s="81"/>
      <c r="F59" s="88">
        <v>12591</v>
      </c>
      <c r="G59" s="88">
        <v>220</v>
      </c>
      <c r="H59" s="88">
        <v>18017</v>
      </c>
    </row>
    <row r="60" spans="1:8" x14ac:dyDescent="0.3">
      <c r="A60" s="94" t="s">
        <v>92</v>
      </c>
      <c r="B60" s="88">
        <v>9684</v>
      </c>
      <c r="C60" s="88">
        <v>186</v>
      </c>
      <c r="D60" s="88">
        <v>13854</v>
      </c>
      <c r="E60" s="81"/>
      <c r="F60" s="88">
        <v>9182</v>
      </c>
      <c r="G60" s="88">
        <v>174</v>
      </c>
      <c r="H60" s="88">
        <v>13265</v>
      </c>
    </row>
    <row r="61" spans="1:8" x14ac:dyDescent="0.3">
      <c r="A61" s="94" t="s">
        <v>93</v>
      </c>
      <c r="B61" s="88">
        <v>6285</v>
      </c>
      <c r="C61" s="88">
        <v>126</v>
      </c>
      <c r="D61" s="88">
        <v>9444</v>
      </c>
      <c r="E61" s="81"/>
      <c r="F61" s="88">
        <v>6286</v>
      </c>
      <c r="G61" s="88">
        <v>137</v>
      </c>
      <c r="H61" s="88">
        <v>9496</v>
      </c>
    </row>
    <row r="62" spans="1:8" x14ac:dyDescent="0.3">
      <c r="A62" s="94" t="s">
        <v>94</v>
      </c>
      <c r="B62" s="88">
        <v>4239</v>
      </c>
      <c r="C62" s="88">
        <v>114</v>
      </c>
      <c r="D62" s="88">
        <v>6437</v>
      </c>
      <c r="E62" s="81"/>
      <c r="F62" s="88">
        <v>4276</v>
      </c>
      <c r="G62" s="88">
        <v>114</v>
      </c>
      <c r="H62" s="88">
        <v>6645</v>
      </c>
    </row>
    <row r="63" spans="1:8" x14ac:dyDescent="0.3">
      <c r="A63" s="94" t="s">
        <v>95</v>
      </c>
      <c r="B63" s="88">
        <v>3460</v>
      </c>
      <c r="C63" s="88">
        <v>125</v>
      </c>
      <c r="D63" s="88">
        <v>5437</v>
      </c>
      <c r="E63" s="81"/>
      <c r="F63" s="88">
        <v>3346</v>
      </c>
      <c r="G63" s="88">
        <v>106</v>
      </c>
      <c r="H63" s="88">
        <v>5330</v>
      </c>
    </row>
    <row r="64" spans="1:8" x14ac:dyDescent="0.3">
      <c r="A64" s="94" t="s">
        <v>96</v>
      </c>
      <c r="B64" s="88">
        <v>3107</v>
      </c>
      <c r="C64" s="88">
        <v>76</v>
      </c>
      <c r="D64" s="88">
        <v>5085</v>
      </c>
      <c r="E64" s="81"/>
      <c r="F64" s="88">
        <v>2857</v>
      </c>
      <c r="G64" s="88">
        <v>94</v>
      </c>
      <c r="H64" s="88">
        <v>4647</v>
      </c>
    </row>
    <row r="65" spans="1:8" ht="16.8" x14ac:dyDescent="0.3">
      <c r="A65" s="85" t="s">
        <v>97</v>
      </c>
      <c r="B65" s="88">
        <v>374</v>
      </c>
      <c r="C65" s="88">
        <v>3</v>
      </c>
      <c r="D65" s="88">
        <v>511</v>
      </c>
      <c r="E65" s="81"/>
      <c r="F65" s="88">
        <v>450</v>
      </c>
      <c r="G65" s="88">
        <v>2</v>
      </c>
      <c r="H65" s="88">
        <v>579</v>
      </c>
    </row>
    <row r="66" spans="1:8" x14ac:dyDescent="0.3">
      <c r="A66" s="86" t="s">
        <v>11</v>
      </c>
      <c r="B66" s="89">
        <v>175791</v>
      </c>
      <c r="C66" s="89">
        <v>3283</v>
      </c>
      <c r="D66" s="89">
        <v>249175</v>
      </c>
      <c r="E66" s="81"/>
      <c r="F66" s="89">
        <v>174539</v>
      </c>
      <c r="G66" s="89">
        <v>3428</v>
      </c>
      <c r="H66" s="89">
        <v>246920</v>
      </c>
    </row>
    <row r="67" spans="1:8" x14ac:dyDescent="0.3">
      <c r="A67" s="87"/>
      <c r="B67" s="87"/>
      <c r="C67" s="87"/>
      <c r="D67" s="87"/>
      <c r="E67" s="81"/>
      <c r="F67" s="87"/>
      <c r="G67" s="87"/>
      <c r="H67" s="87"/>
    </row>
    <row r="69" spans="1:8" x14ac:dyDescent="0.3">
      <c r="A69" s="151" t="s">
        <v>98</v>
      </c>
      <c r="B69" s="151"/>
      <c r="C69" s="151"/>
      <c r="D69" s="151"/>
      <c r="E69" s="151"/>
      <c r="F69" s="151"/>
      <c r="G69" s="151"/>
      <c r="H69" s="151"/>
    </row>
    <row r="70" spans="1:8" x14ac:dyDescent="0.3">
      <c r="A70" s="151"/>
      <c r="B70" s="151"/>
      <c r="C70" s="151"/>
      <c r="D70" s="151"/>
      <c r="E70" s="151"/>
      <c r="F70" s="151"/>
      <c r="G70" s="151"/>
      <c r="H70" s="151"/>
    </row>
  </sheetData>
  <mergeCells count="6">
    <mergeCell ref="A69:H70"/>
    <mergeCell ref="A39:H39"/>
    <mergeCell ref="A6:H6"/>
    <mergeCell ref="A3:A4"/>
    <mergeCell ref="A22:H22"/>
    <mergeCell ref="A33:H3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sqref="A1:G10"/>
    </sheetView>
  </sheetViews>
  <sheetFormatPr defaultRowHeight="14.4" x14ac:dyDescent="0.3"/>
  <sheetData>
    <row r="1" spans="1:7" ht="15" thickBot="1" x14ac:dyDescent="0.35">
      <c r="A1" s="156" t="s">
        <v>105</v>
      </c>
      <c r="B1" s="157"/>
      <c r="C1" s="157"/>
      <c r="D1" s="157"/>
      <c r="E1" s="157"/>
      <c r="F1" s="157"/>
      <c r="G1" s="106"/>
    </row>
    <row r="2" spans="1:7" ht="19.2" thickBot="1" x14ac:dyDescent="0.35">
      <c r="A2" s="158" t="s">
        <v>37</v>
      </c>
      <c r="B2" s="159"/>
      <c r="C2" s="107" t="s">
        <v>38</v>
      </c>
      <c r="D2" s="108" t="s">
        <v>39</v>
      </c>
      <c r="E2" s="108" t="s">
        <v>40</v>
      </c>
      <c r="F2" s="109" t="s">
        <v>41</v>
      </c>
      <c r="G2" s="106"/>
    </row>
    <row r="3" spans="1:7" ht="15" thickBot="1" x14ac:dyDescent="0.35">
      <c r="A3" s="160" t="s">
        <v>42</v>
      </c>
      <c r="B3" s="110" t="s">
        <v>2</v>
      </c>
      <c r="C3" s="111">
        <v>437</v>
      </c>
      <c r="D3" s="112">
        <v>14.074074074074074</v>
      </c>
      <c r="E3" s="112">
        <v>14.074074074074074</v>
      </c>
      <c r="F3" s="113">
        <v>14.074074074074074</v>
      </c>
      <c r="G3" s="106"/>
    </row>
    <row r="4" spans="1:7" x14ac:dyDescent="0.3">
      <c r="A4" s="161"/>
      <c r="B4" s="114" t="s">
        <v>5</v>
      </c>
      <c r="C4" s="115">
        <v>404</v>
      </c>
      <c r="D4" s="116">
        <v>13.011272141706925</v>
      </c>
      <c r="E4" s="116">
        <v>13.011272141706925</v>
      </c>
      <c r="F4" s="117">
        <v>27.085346215780998</v>
      </c>
      <c r="G4" s="106"/>
    </row>
    <row r="5" spans="1:7" x14ac:dyDescent="0.3">
      <c r="A5" s="161"/>
      <c r="B5" s="114" t="s">
        <v>6</v>
      </c>
      <c r="C5" s="115">
        <v>428</v>
      </c>
      <c r="D5" s="116">
        <v>13.784219001610307</v>
      </c>
      <c r="E5" s="116">
        <v>13.784219001610307</v>
      </c>
      <c r="F5" s="117">
        <v>40.869565217391305</v>
      </c>
      <c r="G5" s="106"/>
    </row>
    <row r="6" spans="1:7" x14ac:dyDescent="0.3">
      <c r="A6" s="161"/>
      <c r="B6" s="114" t="s">
        <v>7</v>
      </c>
      <c r="C6" s="115">
        <v>401</v>
      </c>
      <c r="D6" s="116">
        <v>12.914653784219002</v>
      </c>
      <c r="E6" s="116">
        <v>12.914653784219002</v>
      </c>
      <c r="F6" s="117">
        <v>53.784219001610303</v>
      </c>
      <c r="G6" s="106"/>
    </row>
    <row r="7" spans="1:7" x14ac:dyDescent="0.3">
      <c r="A7" s="161"/>
      <c r="B7" s="114" t="s">
        <v>8</v>
      </c>
      <c r="C7" s="115">
        <v>466</v>
      </c>
      <c r="D7" s="116">
        <v>15.008051529790661</v>
      </c>
      <c r="E7" s="116">
        <v>15.008051529790661</v>
      </c>
      <c r="F7" s="117">
        <v>68.792270531400973</v>
      </c>
      <c r="G7" s="106"/>
    </row>
    <row r="8" spans="1:7" x14ac:dyDescent="0.3">
      <c r="A8" s="161"/>
      <c r="B8" s="114" t="s">
        <v>9</v>
      </c>
      <c r="C8" s="115">
        <v>517</v>
      </c>
      <c r="D8" s="116">
        <v>16.650563607085349</v>
      </c>
      <c r="E8" s="116">
        <v>16.650563607085349</v>
      </c>
      <c r="F8" s="117">
        <v>85.442834138486319</v>
      </c>
      <c r="G8" s="106"/>
    </row>
    <row r="9" spans="1:7" x14ac:dyDescent="0.3">
      <c r="A9" s="161"/>
      <c r="B9" s="114" t="s">
        <v>10</v>
      </c>
      <c r="C9" s="115">
        <v>452</v>
      </c>
      <c r="D9" s="116">
        <v>14.557165861513688</v>
      </c>
      <c r="E9" s="116">
        <v>14.557165861513688</v>
      </c>
      <c r="F9" s="117">
        <v>100</v>
      </c>
      <c r="G9" s="106"/>
    </row>
    <row r="10" spans="1:7" ht="15" thickBot="1" x14ac:dyDescent="0.35">
      <c r="A10" s="162"/>
      <c r="B10" s="118" t="s">
        <v>11</v>
      </c>
      <c r="C10" s="119">
        <v>3105</v>
      </c>
      <c r="D10" s="120">
        <v>100</v>
      </c>
      <c r="E10" s="120">
        <v>100</v>
      </c>
      <c r="F10" s="121"/>
      <c r="G10" s="106"/>
    </row>
  </sheetData>
  <mergeCells count="3">
    <mergeCell ref="A1:F1"/>
    <mergeCell ref="A2:B2"/>
    <mergeCell ref="A3:A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Tab. RF.1S.1.3.1</vt:lpstr>
      <vt:lpstr>Tab. RF.IS1.3.2</vt:lpstr>
      <vt:lpstr>Dati ISTAT 16 senza IncMort</vt:lpstr>
      <vt:lpstr>2016 da spss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Zacchi Giovanni</dc:creator>
  <cp:lastModifiedBy>Zacchi Giovanni</cp:lastModifiedBy>
  <dcterms:created xsi:type="dcterms:W3CDTF">2015-11-25T14:11:30Z</dcterms:created>
  <dcterms:modified xsi:type="dcterms:W3CDTF">2017-11-07T07:30:24Z</dcterms:modified>
</cp:coreProperties>
</file>